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grun\Documents\Conferences - Internal and External\OFA Austin 2017\TPC\"/>
    </mc:Choice>
  </mc:AlternateContent>
  <bookViews>
    <workbookView xWindow="0" yWindow="0" windowWidth="19368" windowHeight="89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Sheet1!$A$1:$G$117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2" i="1" l="1"/>
  <c r="F105" i="1"/>
  <c r="F104" i="1"/>
  <c r="F103" i="1"/>
  <c r="F98" i="1"/>
  <c r="F97" i="1"/>
  <c r="F96" i="1"/>
  <c r="F99" i="1"/>
  <c r="F112" i="1"/>
  <c r="F116" i="1"/>
  <c r="F115" i="1"/>
</calcChain>
</file>

<file path=xl/sharedStrings.xml><?xml version="1.0" encoding="utf-8"?>
<sst xmlns="http://schemas.openxmlformats.org/spreadsheetml/2006/main" count="304" uniqueCount="194">
  <si>
    <t>OFA Business</t>
  </si>
  <si>
    <t>BOFs</t>
  </si>
  <si>
    <t>Comments</t>
  </si>
  <si>
    <r>
      <t xml:space="preserve">Speaker </t>
    </r>
    <r>
      <rPr>
        <i/>
        <sz val="12"/>
        <color theme="1"/>
        <rFont val="Calibri"/>
        <family val="2"/>
        <scheme val="minor"/>
      </rPr>
      <t>(</t>
    </r>
    <r>
      <rPr>
        <b/>
        <i/>
        <sz val="12"/>
        <color theme="1"/>
        <rFont val="Calibri"/>
        <family val="2"/>
        <scheme val="minor"/>
      </rPr>
      <t>Bold</t>
    </r>
    <r>
      <rPr>
        <i/>
        <sz val="12"/>
        <color theme="1"/>
        <rFont val="Calibri"/>
        <family val="2"/>
        <scheme val="minor"/>
      </rPr>
      <t>=confirmed)</t>
    </r>
  </si>
  <si>
    <t>Sean Hefty</t>
  </si>
  <si>
    <t>Christoph Lameter</t>
  </si>
  <si>
    <t>Ohio State University</t>
  </si>
  <si>
    <t>Susan Coulter</t>
  </si>
  <si>
    <t>Intel</t>
  </si>
  <si>
    <t>Organization</t>
  </si>
  <si>
    <t>LANL</t>
  </si>
  <si>
    <t>Debendra Das Sharma</t>
  </si>
  <si>
    <t>Amir Shehata</t>
  </si>
  <si>
    <t>Keynote</t>
  </si>
  <si>
    <t>Session #</t>
  </si>
  <si>
    <t>Title</t>
  </si>
  <si>
    <t>key</t>
  </si>
  <si>
    <t>Reserved for OFA</t>
  </si>
  <si>
    <t>AGM</t>
  </si>
  <si>
    <t>BoFs</t>
  </si>
  <si>
    <t>Annual General Meeting</t>
  </si>
  <si>
    <t>Keynote talk</t>
  </si>
  <si>
    <t>RDMA in Commercial Environments</t>
  </si>
  <si>
    <t>Distributed Applications &amp; Services</t>
  </si>
  <si>
    <t>Data Intensive Computing &amp; Analytics</t>
  </si>
  <si>
    <t>Communications Middleware</t>
  </si>
  <si>
    <t>Network APIs, Libraries &amp; Software</t>
  </si>
  <si>
    <t>RDMA in the Kernel</t>
  </si>
  <si>
    <t>Accelerators, FPGAs, GPUs</t>
  </si>
  <si>
    <t>Deploying RDMA</t>
  </si>
  <si>
    <t>Management, Monitoring &amp; Configuration</t>
  </si>
  <si>
    <t>New &amp; Advanced Network Technologies</t>
  </si>
  <si>
    <t>Future Directions in Networking</t>
  </si>
  <si>
    <t>Advancing Open Fabrics Interfaces</t>
  </si>
  <si>
    <t>OFIWG, Intel</t>
  </si>
  <si>
    <t>Objects over RDMA</t>
  </si>
  <si>
    <t>Jeff Inman</t>
  </si>
  <si>
    <t>A New Multicast Interconnect for Multicomputer Systems</t>
  </si>
  <si>
    <t>Harold Cook</t>
  </si>
  <si>
    <t>Lightfleet Corp</t>
  </si>
  <si>
    <t>The PCI Express 4.0 Architecture and Beyond</t>
  </si>
  <si>
    <t>Deplying OFS Technology in the Wild: A Case Study</t>
  </si>
  <si>
    <t>100Gbps iWARP RDMA Update</t>
  </si>
  <si>
    <t>Asgeir Eiriksson</t>
  </si>
  <si>
    <t>Chelsio Communications</t>
  </si>
  <si>
    <t>could possibly fit into other topic areas</t>
  </si>
  <si>
    <t>Lustre Network (LNET) Health</t>
  </si>
  <si>
    <t>Host-based InfiniBand Network Fabric Monitoring</t>
  </si>
  <si>
    <t>Michael Aguilar</t>
  </si>
  <si>
    <t>Sandia Nat'l Labs</t>
  </si>
  <si>
    <t>CCIX, Gen-Z, OpenCAPI: A Comparison</t>
  </si>
  <si>
    <t>Brad Benton</t>
  </si>
  <si>
    <t>AMD</t>
  </si>
  <si>
    <t>RDMA Subsystem Issues and the Core Linux Kernel</t>
  </si>
  <si>
    <t>Jump Trading LLC</t>
  </si>
  <si>
    <t>OFA and IBTA MWG Updates</t>
  </si>
  <si>
    <t>Bill Lee</t>
  </si>
  <si>
    <t>Designing MPI and PGAS Libraries for Exascale Systems: The MVAPICH2 Approach</t>
  </si>
  <si>
    <t>DK Panda</t>
  </si>
  <si>
    <t>Roy Subhojit + 1</t>
  </si>
  <si>
    <t>IBM</t>
  </si>
  <si>
    <t>Challenges Faced Building an Enterprise Block Storage App on top of the OFED Stack</t>
  </si>
  <si>
    <t>Linux NFS/RDMA 2017 Roadmap</t>
  </si>
  <si>
    <t>Chuck Lever</t>
  </si>
  <si>
    <t>Oracle Corp</t>
  </si>
  <si>
    <t>EWG Working Group Update</t>
  </si>
  <si>
    <t>Bob Woodruff</t>
  </si>
  <si>
    <t>The Chair's View - State of the OFA</t>
  </si>
  <si>
    <t>OFA</t>
  </si>
  <si>
    <t>Susan Coulter, 
Paul Grun</t>
  </si>
  <si>
    <t>schedule earlier in the week</t>
  </si>
  <si>
    <t>Ken Raffenetti</t>
  </si>
  <si>
    <t>Argonne Natl Lab</t>
  </si>
  <si>
    <t>Status of OFI in MPICH - CH4</t>
  </si>
  <si>
    <t>rdma-core Community Collaboration</t>
  </si>
  <si>
    <t>Jason Gunthorpe</t>
  </si>
  <si>
    <t>Obsidian Research</t>
  </si>
  <si>
    <t>HPC Meets Big Data: Accelerating Hadoop, Spark, and Memcached with HPC Technologies</t>
  </si>
  <si>
    <t>Building Efficient HPC Clouds with MVAPICH2 and RDMA-Hadoop over SR-IOV IB Clusters</t>
  </si>
  <si>
    <t>Xiaoyi Lu</t>
  </si>
  <si>
    <t>NVM-aware RDMA-Based Communication and I/O Schemes for High-Perf Big Data Analytics</t>
  </si>
  <si>
    <t>Advanced PGAS-centric Usage of the OpenFabrics Interface (OFI)</t>
  </si>
  <si>
    <t>Erik Paulson</t>
  </si>
  <si>
    <t>IPoIB Acceleration</t>
  </si>
  <si>
    <t>Rony Efraim</t>
  </si>
  <si>
    <t>Mellanox Technologies</t>
  </si>
  <si>
    <t>The Linux SoftRoCE Driver</t>
  </si>
  <si>
    <t>Yonatan Cohen</t>
  </si>
  <si>
    <t>Extended Memory Windows</t>
  </si>
  <si>
    <t>Alex Margolin</t>
  </si>
  <si>
    <t>Ceph RDMA Support</t>
  </si>
  <si>
    <t>Adir Lev</t>
  </si>
  <si>
    <t>Accelerating Apache Spark with RDMA</t>
  </si>
  <si>
    <t>Yuval Degani</t>
  </si>
  <si>
    <t>Packet Processing Verbs for Ethernet and IPoIB</t>
  </si>
  <si>
    <t>Alex Rosenbaum</t>
  </si>
  <si>
    <t>Asynchronous Peer-to-Peer Device Communication</t>
  </si>
  <si>
    <t>Feras Daoud</t>
  </si>
  <si>
    <t>Ubiquitous RoCE</t>
  </si>
  <si>
    <t>Alex Shpiner</t>
  </si>
  <si>
    <t>Experiences with NVMe over Fabrics</t>
  </si>
  <si>
    <t>Oren Duer</t>
  </si>
  <si>
    <t>InfiniBand Virtualization</t>
  </si>
  <si>
    <t>Liran Liss</t>
  </si>
  <si>
    <t>InfiniBand Traffic Histograms</t>
  </si>
  <si>
    <t>The RDMA Kernel ABI Framework</t>
  </si>
  <si>
    <t>Matan Barak</t>
  </si>
  <si>
    <t>On-demand Paging in Practice</t>
  </si>
  <si>
    <t>Crail: A Hi-Perf I/O Architecture for the Apache Data Processing Ecosystem</t>
  </si>
  <si>
    <t>Bernard Metzler</t>
  </si>
  <si>
    <t>urdma: RDMA Verbs over DPDK</t>
  </si>
  <si>
    <t>Patrick MacArthur</t>
  </si>
  <si>
    <t>University of New Hampshire</t>
  </si>
  <si>
    <t>Performance of a Task-Parallel PGAS Programming Model using OpenSHMEM and UCX</t>
  </si>
  <si>
    <t>Max Grossman et al</t>
  </si>
  <si>
    <t>Rice University</t>
  </si>
  <si>
    <t>Managing Individual Nodes in Large Fabrics</t>
  </si>
  <si>
    <t>Ira Weiny</t>
  </si>
  <si>
    <t>Fabric Performance Management and Monitoring</t>
  </si>
  <si>
    <t>Todd Rimmer</t>
  </si>
  <si>
    <t>Fabric Health Analysis in a World of Changing Fabric Topology</t>
  </si>
  <si>
    <t>Rebecca Paren et al</t>
  </si>
  <si>
    <t>Omni-Path HFI Virtual Network Interface Controller</t>
  </si>
  <si>
    <t>Niranjana Vishwanathapura</t>
  </si>
  <si>
    <t>Update on RDMA extensions for PM - Current Trends and Standardization Activity</t>
  </si>
  <si>
    <t>Chet Douglas</t>
  </si>
  <si>
    <t>Omni-Path Fabric Topologies and Routing</t>
  </si>
  <si>
    <t>Renae Weber</t>
  </si>
  <si>
    <t>Developer Experiences of the First Paravirtual RDMA Provider and Other RDMA Updates</t>
  </si>
  <si>
    <t>Adit Ranadive et al</t>
  </si>
  <si>
    <t>VMWare</t>
  </si>
  <si>
    <t>Alternate sections:  Network APIs</t>
  </si>
  <si>
    <t>Alternate sections: New and Advanced Network Technologies, or Peristent Memory topic areas</t>
  </si>
  <si>
    <t>Alternate sections: RDMA in the Kernel, New and Advanced Network Technologies</t>
  </si>
  <si>
    <t>Santosh Shillimkar</t>
  </si>
  <si>
    <t>User Verbs Extensions for Scaled Performance with Shared Memory</t>
  </si>
  <si>
    <t>Oracle Inc</t>
  </si>
  <si>
    <t>Avg Score</t>
  </si>
  <si>
    <t>Validating RoCEv2 for Production Deployment in the Cloud Datacenter</t>
  </si>
  <si>
    <t>Sowmini Varadhan</t>
  </si>
  <si>
    <t>RDMA on ARM</t>
  </si>
  <si>
    <t>Pavel Shamis</t>
  </si>
  <si>
    <t>ARM Research</t>
  </si>
  <si>
    <t>Gen-Z - An Overview and Use Cases</t>
  </si>
  <si>
    <t>Greg Casey</t>
  </si>
  <si>
    <t>Dell</t>
  </si>
  <si>
    <t>Recent Topics in the IBTA, and a Look Ahead</t>
  </si>
  <si>
    <t>Bill Magro</t>
  </si>
  <si>
    <t>IBTA</t>
  </si>
  <si>
    <t>Townhall - The Future of the OFA</t>
  </si>
  <si>
    <t>Exascale Computing Project - Driving a HUGE Change in a Changing World</t>
  </si>
  <si>
    <t>Al Geist</t>
  </si>
  <si>
    <t>DoE</t>
  </si>
  <si>
    <t>Closing Remarks, Summary, Townhall Results</t>
  </si>
  <si>
    <t>Alternate sections: New &amp; Advanced Network Technologies</t>
  </si>
  <si>
    <t>Welcome and Opening</t>
  </si>
  <si>
    <t>Tera's Data Network: From Storage Cluster to Multi-purpose IB EDR Network</t>
  </si>
  <si>
    <t>Jerone David</t>
  </si>
  <si>
    <t>CEA</t>
  </si>
  <si>
    <t>Omni-Path Status, Upstreaming and Ongoing Work</t>
  </si>
  <si>
    <t>Use Cases for Raw Ethernet Queue Pairs</t>
  </si>
  <si>
    <t>Using Sandia's LDMS for IB Fabric Analyses, especially of LNET Router Behavior</t>
  </si>
  <si>
    <t>Serge Polevitzky</t>
  </si>
  <si>
    <t>Open, Close, BoF report outs…</t>
  </si>
  <si>
    <t>1 hour session - schedule later in the week</t>
  </si>
  <si>
    <t>Accelerating OFI libfabric Adoption through Compliance Testing</t>
  </si>
  <si>
    <t>Paul Bowden</t>
  </si>
  <si>
    <t>Introduction to the Workshop, Housekeeping, etc
Jim R to Introduce Susan as the new Chair</t>
  </si>
  <si>
    <t>Jim Ryan, 
Susan Coulter</t>
  </si>
  <si>
    <t>Tuesday</t>
  </si>
  <si>
    <t>Beginning at 7:30AM Tuesday</t>
  </si>
  <si>
    <t>Wednesday</t>
  </si>
  <si>
    <t>Thursday</t>
  </si>
  <si>
    <t>Friday</t>
  </si>
  <si>
    <t>Rejected Sessions</t>
  </si>
  <si>
    <t>Status</t>
  </si>
  <si>
    <t>EasyChair Proposals</t>
  </si>
  <si>
    <t>Total Accepted Sessions</t>
  </si>
  <si>
    <t>Accepted Sessions</t>
  </si>
  <si>
    <t>Conditional Accept Sessions</t>
  </si>
  <si>
    <t>a</t>
  </si>
  <si>
    <t>c</t>
  </si>
  <si>
    <t>Proposals Received</t>
  </si>
  <si>
    <t>Total Proposals Received</t>
  </si>
  <si>
    <t>Final Decision</t>
  </si>
  <si>
    <t>Total available Slots</t>
  </si>
  <si>
    <t>Available 30 min Slots to be Filled by the TPC</t>
  </si>
  <si>
    <t>Evening Sessions - not Filled by the TPC</t>
  </si>
  <si>
    <t>Standards Update</t>
  </si>
  <si>
    <t>session 11</t>
  </si>
  <si>
    <t>session 16</t>
  </si>
  <si>
    <t>n/a</t>
  </si>
  <si>
    <t>Susan Coulter,
Paul Grun</t>
  </si>
  <si>
    <t>Persistent and Non-Volatile Memory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</si>
</sst>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abSelected="1" workbookViewId="0">
      <pane ySplit="1" topLeftCell="A92" activePane="bottomLeft" state="frozen"/>
      <selection pane="bottomLeft" activeCell="C37" sqref="C37"/>
    </sheetView>
  </sheetViews>
  <sheetFormatPr defaultColWidth="8.77734375" defaultRowHeight="14.4" x14ac:dyDescent="0.3"/>
  <cols>
    <col min="1" max="1" width="9" style="8" bestFit="1" customWidth="1"/>
    <col min="2" max="2" width="9" style="8" customWidth="1"/>
    <col min="3" max="3" width="40.44140625" style="2" customWidth="1"/>
    <col min="4" max="4" width="19.44140625" style="63" customWidth="1"/>
    <col min="5" max="5" width="25.77734375" style="7" bestFit="1" customWidth="1"/>
    <col min="6" max="6" width="9" style="8" customWidth="1"/>
    <col min="7" max="7" width="46.109375" bestFit="1" customWidth="1"/>
  </cols>
  <sheetData>
    <row r="1" spans="1:7" s="26" customFormat="1" ht="31.8" thickBot="1" x14ac:dyDescent="0.35">
      <c r="A1" s="29" t="s">
        <v>14</v>
      </c>
      <c r="B1" s="65" t="s">
        <v>175</v>
      </c>
      <c r="C1" s="30" t="s">
        <v>15</v>
      </c>
      <c r="D1" s="30" t="s">
        <v>3</v>
      </c>
      <c r="E1" s="31" t="s">
        <v>9</v>
      </c>
      <c r="F1" s="47" t="s">
        <v>137</v>
      </c>
      <c r="G1" s="32" t="s">
        <v>2</v>
      </c>
    </row>
    <row r="2" spans="1:7" x14ac:dyDescent="0.3">
      <c r="A2" s="34"/>
      <c r="B2" s="34"/>
      <c r="C2" s="27" t="s">
        <v>13</v>
      </c>
      <c r="D2" s="55"/>
      <c r="E2" s="34"/>
      <c r="F2" s="34"/>
      <c r="G2" s="28"/>
    </row>
    <row r="3" spans="1:7" s="4" customFormat="1" ht="28.8" x14ac:dyDescent="0.3">
      <c r="A3" s="12" t="s">
        <v>16</v>
      </c>
      <c r="B3" s="12"/>
      <c r="C3" s="11" t="s">
        <v>150</v>
      </c>
      <c r="D3" s="54" t="s">
        <v>151</v>
      </c>
      <c r="E3" s="12" t="s">
        <v>152</v>
      </c>
      <c r="F3" s="12"/>
      <c r="G3" s="13"/>
    </row>
    <row r="4" spans="1:7" s="4" customFormat="1" x14ac:dyDescent="0.3">
      <c r="A4" s="12"/>
      <c r="B4" s="12"/>
      <c r="C4" s="11"/>
      <c r="D4" s="54"/>
      <c r="E4" s="12"/>
      <c r="F4" s="12"/>
      <c r="G4" s="13"/>
    </row>
    <row r="5" spans="1:7" x14ac:dyDescent="0.3">
      <c r="A5" s="33"/>
      <c r="B5" s="33"/>
      <c r="C5" s="9" t="s">
        <v>22</v>
      </c>
      <c r="D5" s="56"/>
      <c r="E5" s="33"/>
      <c r="F5" s="33"/>
      <c r="G5" s="10"/>
    </row>
    <row r="6" spans="1:7" s="4" customFormat="1" ht="28.8" x14ac:dyDescent="0.3">
      <c r="A6" s="12">
        <v>14</v>
      </c>
      <c r="B6" s="12" t="s">
        <v>180</v>
      </c>
      <c r="C6" s="11" t="s">
        <v>61</v>
      </c>
      <c r="D6" s="54" t="s">
        <v>59</v>
      </c>
      <c r="E6" s="12" t="s">
        <v>60</v>
      </c>
      <c r="F6" s="48">
        <v>2.2000000000000002</v>
      </c>
      <c r="G6" s="13"/>
    </row>
    <row r="7" spans="1:7" s="4" customFormat="1" x14ac:dyDescent="0.3">
      <c r="A7" s="12">
        <v>28</v>
      </c>
      <c r="B7" s="12" t="s">
        <v>180</v>
      </c>
      <c r="C7" s="11" t="s">
        <v>90</v>
      </c>
      <c r="D7" s="54" t="s">
        <v>91</v>
      </c>
      <c r="E7" s="12" t="s">
        <v>85</v>
      </c>
      <c r="F7" s="48">
        <v>2.5</v>
      </c>
      <c r="G7" s="13"/>
    </row>
    <row r="8" spans="1:7" s="4" customFormat="1" ht="28.8" x14ac:dyDescent="0.3">
      <c r="A8" s="12">
        <v>49</v>
      </c>
      <c r="B8" s="12" t="s">
        <v>180</v>
      </c>
      <c r="C8" s="11" t="s">
        <v>128</v>
      </c>
      <c r="D8" s="54" t="s">
        <v>129</v>
      </c>
      <c r="E8" s="15" t="s">
        <v>130</v>
      </c>
      <c r="F8" s="48">
        <v>2.5</v>
      </c>
      <c r="G8" s="11" t="s">
        <v>133</v>
      </c>
    </row>
    <row r="9" spans="1:7" s="4" customFormat="1" x14ac:dyDescent="0.3">
      <c r="A9" s="12"/>
      <c r="B9" s="12"/>
      <c r="C9" s="11"/>
      <c r="D9" s="54"/>
      <c r="E9" s="12"/>
      <c r="F9" s="48"/>
      <c r="G9" s="13"/>
    </row>
    <row r="10" spans="1:7" x14ac:dyDescent="0.3">
      <c r="A10" s="33"/>
      <c r="B10" s="33"/>
      <c r="C10" s="9" t="s">
        <v>23</v>
      </c>
      <c r="D10" s="56"/>
      <c r="E10" s="33"/>
      <c r="F10" s="49"/>
      <c r="G10" s="10"/>
    </row>
    <row r="11" spans="1:7" s="4" customFormat="1" x14ac:dyDescent="0.3">
      <c r="A11" s="12">
        <v>5</v>
      </c>
      <c r="B11" s="12" t="s">
        <v>180</v>
      </c>
      <c r="C11" s="11" t="s">
        <v>35</v>
      </c>
      <c r="D11" s="54" t="s">
        <v>36</v>
      </c>
      <c r="E11" s="12" t="s">
        <v>10</v>
      </c>
      <c r="F11" s="48">
        <v>3</v>
      </c>
      <c r="G11" s="13"/>
    </row>
    <row r="12" spans="1:7" s="4" customFormat="1" x14ac:dyDescent="0.3">
      <c r="A12" s="12">
        <v>6</v>
      </c>
      <c r="B12" s="12" t="s">
        <v>180</v>
      </c>
      <c r="C12" s="11" t="s">
        <v>46</v>
      </c>
      <c r="D12" s="54" t="s">
        <v>12</v>
      </c>
      <c r="E12" s="15" t="s">
        <v>8</v>
      </c>
      <c r="F12" s="48">
        <v>2.7</v>
      </c>
      <c r="G12" s="13"/>
    </row>
    <row r="13" spans="1:7" x14ac:dyDescent="0.3">
      <c r="A13" s="21"/>
      <c r="B13" s="21"/>
      <c r="C13" s="16"/>
      <c r="D13" s="53"/>
      <c r="E13" s="20"/>
      <c r="F13" s="50"/>
      <c r="G13" s="17"/>
    </row>
    <row r="14" spans="1:7" x14ac:dyDescent="0.3">
      <c r="A14" s="33"/>
      <c r="B14" s="33"/>
      <c r="C14" s="9" t="s">
        <v>24</v>
      </c>
      <c r="D14" s="56"/>
      <c r="E14" s="33"/>
      <c r="F14" s="49"/>
      <c r="G14" s="10"/>
    </row>
    <row r="15" spans="1:7" s="4" customFormat="1" ht="43.2" x14ac:dyDescent="0.3">
      <c r="A15" s="12">
        <v>21</v>
      </c>
      <c r="B15" s="12" t="s">
        <v>180</v>
      </c>
      <c r="C15" s="11" t="s">
        <v>77</v>
      </c>
      <c r="D15" s="54" t="s">
        <v>58</v>
      </c>
      <c r="E15" s="12" t="s">
        <v>6</v>
      </c>
      <c r="F15" s="48">
        <v>3</v>
      </c>
      <c r="G15" s="13"/>
    </row>
    <row r="16" spans="1:7" s="4" customFormat="1" x14ac:dyDescent="0.3">
      <c r="A16" s="12">
        <v>29</v>
      </c>
      <c r="B16" s="12" t="s">
        <v>180</v>
      </c>
      <c r="C16" s="11" t="s">
        <v>92</v>
      </c>
      <c r="D16" s="54" t="s">
        <v>93</v>
      </c>
      <c r="E16" s="12" t="s">
        <v>85</v>
      </c>
      <c r="F16" s="48">
        <v>2.7</v>
      </c>
      <c r="G16" s="18"/>
    </row>
    <row r="17" spans="1:7" s="4" customFormat="1" ht="28.8" x14ac:dyDescent="0.3">
      <c r="A17" s="12">
        <v>38</v>
      </c>
      <c r="B17" s="12" t="s">
        <v>180</v>
      </c>
      <c r="C17" s="11" t="s">
        <v>108</v>
      </c>
      <c r="D17" s="54" t="s">
        <v>109</v>
      </c>
      <c r="E17" s="12" t="s">
        <v>60</v>
      </c>
      <c r="F17" s="48">
        <v>2.8</v>
      </c>
      <c r="G17" s="13"/>
    </row>
    <row r="18" spans="1:7" s="4" customFormat="1" ht="43.2" x14ac:dyDescent="0.3">
      <c r="A18" s="12">
        <v>41</v>
      </c>
      <c r="B18" s="12" t="s">
        <v>180</v>
      </c>
      <c r="C18" s="11" t="s">
        <v>113</v>
      </c>
      <c r="D18" s="54" t="s">
        <v>114</v>
      </c>
      <c r="E18" s="12" t="s">
        <v>115</v>
      </c>
      <c r="F18" s="48">
        <v>2.7</v>
      </c>
      <c r="G18" s="13"/>
    </row>
    <row r="19" spans="1:7" x14ac:dyDescent="0.3">
      <c r="A19" s="21"/>
      <c r="B19" s="21"/>
      <c r="C19" s="16"/>
      <c r="D19" s="53"/>
      <c r="E19" s="20"/>
      <c r="F19" s="50"/>
      <c r="G19" s="17"/>
    </row>
    <row r="20" spans="1:7" x14ac:dyDescent="0.3">
      <c r="A20" s="33"/>
      <c r="B20" s="33"/>
      <c r="C20" s="9" t="s">
        <v>25</v>
      </c>
      <c r="D20" s="56"/>
      <c r="E20" s="33"/>
      <c r="F20" s="49"/>
      <c r="G20" s="10"/>
    </row>
    <row r="21" spans="1:7" s="4" customFormat="1" ht="28.8" x14ac:dyDescent="0.3">
      <c r="A21" s="12">
        <v>13</v>
      </c>
      <c r="B21" s="12" t="s">
        <v>180</v>
      </c>
      <c r="C21" s="11" t="s">
        <v>57</v>
      </c>
      <c r="D21" s="54" t="s">
        <v>58</v>
      </c>
      <c r="E21" s="12" t="s">
        <v>6</v>
      </c>
      <c r="F21" s="48">
        <v>3</v>
      </c>
      <c r="G21" s="13"/>
    </row>
    <row r="22" spans="1:7" x14ac:dyDescent="0.3">
      <c r="A22" s="21">
        <v>19</v>
      </c>
      <c r="B22" s="21" t="s">
        <v>180</v>
      </c>
      <c r="C22" s="19" t="s">
        <v>73</v>
      </c>
      <c r="D22" s="53" t="s">
        <v>71</v>
      </c>
      <c r="E22" s="20" t="s">
        <v>72</v>
      </c>
      <c r="F22" s="50">
        <v>2.2000000000000002</v>
      </c>
      <c r="G22" s="17"/>
    </row>
    <row r="23" spans="1:7" s="4" customFormat="1" ht="28.8" x14ac:dyDescent="0.3">
      <c r="A23" s="12">
        <v>22</v>
      </c>
      <c r="B23" s="12" t="s">
        <v>180</v>
      </c>
      <c r="C23" s="11" t="s">
        <v>78</v>
      </c>
      <c r="D23" s="54" t="s">
        <v>79</v>
      </c>
      <c r="E23" s="12" t="s">
        <v>6</v>
      </c>
      <c r="F23" s="48">
        <v>2.7</v>
      </c>
      <c r="G23" s="13"/>
    </row>
    <row r="24" spans="1:7" s="4" customFormat="1" ht="28.8" x14ac:dyDescent="0.3">
      <c r="A24" s="12">
        <v>24</v>
      </c>
      <c r="B24" s="12" t="s">
        <v>180</v>
      </c>
      <c r="C24" s="11" t="s">
        <v>81</v>
      </c>
      <c r="D24" s="54" t="s">
        <v>82</v>
      </c>
      <c r="E24" s="12" t="s">
        <v>8</v>
      </c>
      <c r="F24" s="48">
        <v>2.2999999999999998</v>
      </c>
      <c r="G24" s="13"/>
    </row>
    <row r="25" spans="1:7" s="4" customFormat="1" x14ac:dyDescent="0.3">
      <c r="A25" s="12"/>
      <c r="B25" s="12"/>
      <c r="C25" s="45"/>
      <c r="D25" s="57"/>
      <c r="E25" s="46"/>
      <c r="F25" s="51"/>
      <c r="G25" s="13"/>
    </row>
    <row r="26" spans="1:7" x14ac:dyDescent="0.3">
      <c r="A26" s="33"/>
      <c r="B26" s="33"/>
      <c r="C26" s="9" t="s">
        <v>26</v>
      </c>
      <c r="D26" s="33"/>
      <c r="E26" s="33"/>
      <c r="F26" s="49"/>
      <c r="G26" s="10"/>
    </row>
    <row r="27" spans="1:7" s="4" customFormat="1" x14ac:dyDescent="0.3">
      <c r="A27" s="12">
        <v>2</v>
      </c>
      <c r="B27" s="12" t="s">
        <v>180</v>
      </c>
      <c r="C27" s="11" t="s">
        <v>33</v>
      </c>
      <c r="D27" s="54" t="s">
        <v>4</v>
      </c>
      <c r="E27" s="12" t="s">
        <v>34</v>
      </c>
      <c r="F27" s="48">
        <v>3</v>
      </c>
      <c r="G27" s="13"/>
    </row>
    <row r="28" spans="1:7" s="4" customFormat="1" x14ac:dyDescent="0.3">
      <c r="A28" s="12">
        <v>20</v>
      </c>
      <c r="B28" s="12" t="s">
        <v>180</v>
      </c>
      <c r="C28" s="11" t="s">
        <v>74</v>
      </c>
      <c r="D28" s="54" t="s">
        <v>75</v>
      </c>
      <c r="E28" s="12" t="s">
        <v>76</v>
      </c>
      <c r="F28" s="48">
        <v>2.5</v>
      </c>
      <c r="G28" s="37"/>
    </row>
    <row r="29" spans="1:7" s="4" customFormat="1" x14ac:dyDescent="0.3">
      <c r="A29" s="12">
        <v>25</v>
      </c>
      <c r="B29" s="12" t="s">
        <v>180</v>
      </c>
      <c r="C29" s="11" t="s">
        <v>83</v>
      </c>
      <c r="D29" s="54" t="s">
        <v>84</v>
      </c>
      <c r="E29" s="12" t="s">
        <v>85</v>
      </c>
      <c r="F29" s="48">
        <v>2.2000000000000002</v>
      </c>
      <c r="G29" s="13"/>
    </row>
    <row r="30" spans="1:7" s="4" customFormat="1" ht="28.8" x14ac:dyDescent="0.3">
      <c r="A30" s="12">
        <v>30</v>
      </c>
      <c r="B30" s="12" t="s">
        <v>180</v>
      </c>
      <c r="C30" s="11" t="s">
        <v>94</v>
      </c>
      <c r="D30" s="54" t="s">
        <v>95</v>
      </c>
      <c r="E30" s="15" t="s">
        <v>85</v>
      </c>
      <c r="F30" s="48">
        <v>2</v>
      </c>
      <c r="G30" s="13"/>
    </row>
    <row r="31" spans="1:7" s="4" customFormat="1" x14ac:dyDescent="0.3">
      <c r="A31" s="12">
        <v>32</v>
      </c>
      <c r="B31" s="12" t="s">
        <v>180</v>
      </c>
      <c r="C31" s="11" t="s">
        <v>98</v>
      </c>
      <c r="D31" s="54" t="s">
        <v>99</v>
      </c>
      <c r="E31" s="15" t="s">
        <v>85</v>
      </c>
      <c r="F31" s="48">
        <v>1.5</v>
      </c>
      <c r="G31" s="13"/>
    </row>
    <row r="32" spans="1:7" s="4" customFormat="1" x14ac:dyDescent="0.3">
      <c r="A32" s="12">
        <v>37</v>
      </c>
      <c r="B32" s="12" t="s">
        <v>180</v>
      </c>
      <c r="C32" s="11" t="s">
        <v>107</v>
      </c>
      <c r="D32" s="54" t="s">
        <v>103</v>
      </c>
      <c r="E32" s="15" t="s">
        <v>85</v>
      </c>
      <c r="F32" s="48">
        <v>2</v>
      </c>
      <c r="G32" s="13"/>
    </row>
    <row r="33" spans="1:7" s="5" customFormat="1" ht="28.8" x14ac:dyDescent="0.3">
      <c r="A33" s="12">
        <v>50</v>
      </c>
      <c r="B33" s="12" t="s">
        <v>180</v>
      </c>
      <c r="C33" s="11" t="s">
        <v>135</v>
      </c>
      <c r="D33" s="54" t="s">
        <v>134</v>
      </c>
      <c r="E33" s="15" t="s">
        <v>136</v>
      </c>
      <c r="F33" s="48">
        <v>2.2000000000000002</v>
      </c>
      <c r="G33" s="14"/>
    </row>
    <row r="34" spans="1:7" x14ac:dyDescent="0.3">
      <c r="A34" s="21"/>
      <c r="B34" s="21"/>
      <c r="C34" s="16"/>
      <c r="D34" s="58"/>
      <c r="E34" s="20"/>
      <c r="F34" s="50"/>
      <c r="G34" s="17"/>
    </row>
    <row r="35" spans="1:7" x14ac:dyDescent="0.3">
      <c r="A35" s="33"/>
      <c r="B35" s="33"/>
      <c r="C35" s="9" t="s">
        <v>193</v>
      </c>
      <c r="D35" s="59"/>
      <c r="E35" s="33"/>
      <c r="F35" s="49"/>
      <c r="G35" s="10"/>
    </row>
    <row r="36" spans="1:7" s="4" customFormat="1" ht="43.2" x14ac:dyDescent="0.3">
      <c r="A36" s="12">
        <v>23</v>
      </c>
      <c r="B36" s="12" t="s">
        <v>180</v>
      </c>
      <c r="C36" s="11" t="s">
        <v>80</v>
      </c>
      <c r="D36" s="54" t="s">
        <v>79</v>
      </c>
      <c r="E36" s="15" t="s">
        <v>6</v>
      </c>
      <c r="F36" s="48">
        <v>3</v>
      </c>
      <c r="G36" s="22"/>
    </row>
    <row r="37" spans="1:7" s="4" customFormat="1" x14ac:dyDescent="0.3">
      <c r="A37" s="12">
        <v>33</v>
      </c>
      <c r="B37" s="12" t="s">
        <v>180</v>
      </c>
      <c r="C37" s="11" t="s">
        <v>100</v>
      </c>
      <c r="D37" s="54" t="s">
        <v>101</v>
      </c>
      <c r="E37" s="12" t="s">
        <v>85</v>
      </c>
      <c r="F37" s="48">
        <v>3</v>
      </c>
      <c r="G37" s="13"/>
    </row>
    <row r="38" spans="1:7" s="4" customFormat="1" ht="28.8" x14ac:dyDescent="0.3">
      <c r="A38" s="12">
        <v>47</v>
      </c>
      <c r="B38" s="12" t="s">
        <v>180</v>
      </c>
      <c r="C38" s="11" t="s">
        <v>124</v>
      </c>
      <c r="D38" s="54" t="s">
        <v>125</v>
      </c>
      <c r="E38" s="12" t="s">
        <v>8</v>
      </c>
      <c r="F38" s="48">
        <v>1.6</v>
      </c>
      <c r="G38" s="13"/>
    </row>
    <row r="39" spans="1:7" s="4" customFormat="1" x14ac:dyDescent="0.3">
      <c r="A39" s="12"/>
      <c r="B39" s="12"/>
      <c r="C39" s="11"/>
      <c r="D39" s="54"/>
      <c r="E39" s="12"/>
      <c r="F39" s="48"/>
      <c r="G39" s="13"/>
    </row>
    <row r="40" spans="1:7" x14ac:dyDescent="0.3">
      <c r="A40" s="33"/>
      <c r="B40" s="33"/>
      <c r="C40" s="9" t="s">
        <v>27</v>
      </c>
      <c r="D40" s="56"/>
      <c r="E40" s="33"/>
      <c r="F40" s="49"/>
      <c r="G40" s="10"/>
    </row>
    <row r="41" spans="1:7" s="4" customFormat="1" ht="28.8" x14ac:dyDescent="0.3">
      <c r="A41" s="12">
        <v>10</v>
      </c>
      <c r="B41" s="12" t="s">
        <v>180</v>
      </c>
      <c r="C41" s="11" t="s">
        <v>53</v>
      </c>
      <c r="D41" s="54" t="s">
        <v>5</v>
      </c>
      <c r="E41" s="12" t="s">
        <v>54</v>
      </c>
      <c r="F41" s="48">
        <v>2.8</v>
      </c>
      <c r="G41" s="13"/>
    </row>
    <row r="42" spans="1:7" s="1" customFormat="1" ht="16.5" customHeight="1" x14ac:dyDescent="0.3">
      <c r="A42" s="21">
        <v>15</v>
      </c>
      <c r="B42" s="21" t="s">
        <v>180</v>
      </c>
      <c r="C42" s="19" t="s">
        <v>62</v>
      </c>
      <c r="D42" s="53" t="s">
        <v>63</v>
      </c>
      <c r="E42" s="21" t="s">
        <v>64</v>
      </c>
      <c r="F42" s="50">
        <v>2.4</v>
      </c>
      <c r="G42" s="23"/>
    </row>
    <row r="43" spans="1:7" s="4" customFormat="1" x14ac:dyDescent="0.3">
      <c r="A43" s="12">
        <v>26</v>
      </c>
      <c r="B43" s="12" t="s">
        <v>180</v>
      </c>
      <c r="C43" s="11" t="s">
        <v>86</v>
      </c>
      <c r="D43" s="54" t="s">
        <v>87</v>
      </c>
      <c r="E43" s="12" t="s">
        <v>85</v>
      </c>
      <c r="F43" s="48">
        <v>1.8</v>
      </c>
      <c r="G43" s="13"/>
    </row>
    <row r="44" spans="1:7" s="4" customFormat="1" x14ac:dyDescent="0.3">
      <c r="A44" s="12">
        <v>36</v>
      </c>
      <c r="B44" s="12" t="s">
        <v>180</v>
      </c>
      <c r="C44" s="11" t="s">
        <v>105</v>
      </c>
      <c r="D44" s="54" t="s">
        <v>106</v>
      </c>
      <c r="E44" s="12" t="s">
        <v>85</v>
      </c>
      <c r="F44" s="48">
        <v>2.6</v>
      </c>
      <c r="G44" s="13"/>
    </row>
    <row r="45" spans="1:7" s="4" customFormat="1" ht="28.8" x14ac:dyDescent="0.3">
      <c r="A45" s="12">
        <v>46</v>
      </c>
      <c r="B45" s="12" t="s">
        <v>180</v>
      </c>
      <c r="C45" s="11" t="s">
        <v>122</v>
      </c>
      <c r="D45" s="54" t="s">
        <v>123</v>
      </c>
      <c r="E45" s="12" t="s">
        <v>8</v>
      </c>
      <c r="F45" s="48">
        <v>2.2000000000000002</v>
      </c>
      <c r="G45" s="11" t="s">
        <v>154</v>
      </c>
    </row>
    <row r="46" spans="1:7" s="4" customFormat="1" x14ac:dyDescent="0.3">
      <c r="A46" s="12"/>
      <c r="B46" s="12"/>
      <c r="C46" s="11"/>
      <c r="D46" s="54"/>
      <c r="E46" s="12"/>
      <c r="F46" s="48"/>
      <c r="G46" s="13"/>
    </row>
    <row r="47" spans="1:7" x14ac:dyDescent="0.3">
      <c r="A47" s="33"/>
      <c r="B47" s="33"/>
      <c r="C47" s="9" t="s">
        <v>28</v>
      </c>
      <c r="D47" s="56"/>
      <c r="E47" s="33"/>
      <c r="F47" s="49"/>
      <c r="G47" s="10"/>
    </row>
    <row r="48" spans="1:7" s="5" customFormat="1" ht="28.8" x14ac:dyDescent="0.3">
      <c r="A48" s="12">
        <v>31</v>
      </c>
      <c r="B48" s="12" t="s">
        <v>180</v>
      </c>
      <c r="C48" s="11" t="s">
        <v>96</v>
      </c>
      <c r="D48" s="54" t="s">
        <v>97</v>
      </c>
      <c r="E48" s="12" t="s">
        <v>85</v>
      </c>
      <c r="F48" s="48">
        <v>2.2000000000000002</v>
      </c>
      <c r="G48" s="11"/>
    </row>
    <row r="49" spans="1:7" s="5" customFormat="1" x14ac:dyDescent="0.3">
      <c r="A49" s="12"/>
      <c r="B49" s="12"/>
      <c r="C49" s="11"/>
      <c r="D49" s="54"/>
      <c r="E49" s="12"/>
      <c r="F49" s="48"/>
      <c r="G49" s="11"/>
    </row>
    <row r="50" spans="1:7" x14ac:dyDescent="0.3">
      <c r="A50" s="33"/>
      <c r="B50" s="33"/>
      <c r="C50" s="9" t="s">
        <v>188</v>
      </c>
      <c r="D50" s="56"/>
      <c r="E50" s="33"/>
      <c r="F50" s="49"/>
      <c r="G50" s="10"/>
    </row>
    <row r="51" spans="1:7" s="5" customFormat="1" ht="28.8" x14ac:dyDescent="0.3">
      <c r="A51" s="12">
        <v>8</v>
      </c>
      <c r="B51" s="12" t="s">
        <v>180</v>
      </c>
      <c r="C51" s="11" t="s">
        <v>50</v>
      </c>
      <c r="D51" s="54" t="s">
        <v>51</v>
      </c>
      <c r="E51" s="12" t="s">
        <v>52</v>
      </c>
      <c r="F51" s="48">
        <v>2.6</v>
      </c>
      <c r="G51" s="11" t="s">
        <v>132</v>
      </c>
    </row>
    <row r="52" spans="1:7" s="5" customFormat="1" x14ac:dyDescent="0.3">
      <c r="A52" s="12">
        <v>53</v>
      </c>
      <c r="B52" s="12" t="s">
        <v>180</v>
      </c>
      <c r="C52" s="11" t="s">
        <v>143</v>
      </c>
      <c r="D52" s="54" t="s">
        <v>144</v>
      </c>
      <c r="E52" s="12" t="s">
        <v>145</v>
      </c>
      <c r="F52" s="48">
        <v>2</v>
      </c>
      <c r="G52" s="11"/>
    </row>
    <row r="53" spans="1:7" s="5" customFormat="1" x14ac:dyDescent="0.3">
      <c r="A53" s="12">
        <v>12</v>
      </c>
      <c r="B53" s="12" t="s">
        <v>181</v>
      </c>
      <c r="C53" s="11" t="s">
        <v>40</v>
      </c>
      <c r="D53" s="54" t="s">
        <v>11</v>
      </c>
      <c r="E53" s="15" t="s">
        <v>8</v>
      </c>
      <c r="F53" s="48">
        <v>2.5</v>
      </c>
      <c r="G53" s="11"/>
    </row>
    <row r="54" spans="1:7" s="4" customFormat="1" x14ac:dyDescent="0.3">
      <c r="A54" s="12"/>
      <c r="B54" s="12"/>
      <c r="C54" s="11"/>
      <c r="D54" s="60"/>
      <c r="E54" s="36"/>
      <c r="F54" s="48"/>
      <c r="G54" s="13"/>
    </row>
    <row r="55" spans="1:7" x14ac:dyDescent="0.3">
      <c r="A55" s="33"/>
      <c r="B55" s="33"/>
      <c r="C55" s="9" t="s">
        <v>29</v>
      </c>
      <c r="D55" s="56"/>
      <c r="E55" s="33"/>
      <c r="F55" s="49"/>
      <c r="G55" s="10"/>
    </row>
    <row r="56" spans="1:7" s="4" customFormat="1" ht="28.8" x14ac:dyDescent="0.3">
      <c r="A56" s="12">
        <v>3</v>
      </c>
      <c r="B56" s="12" t="s">
        <v>180</v>
      </c>
      <c r="C56" s="11" t="s">
        <v>41</v>
      </c>
      <c r="D56" s="54" t="s">
        <v>7</v>
      </c>
      <c r="E56" s="15" t="s">
        <v>10</v>
      </c>
      <c r="F56" s="48">
        <v>3</v>
      </c>
      <c r="G56" s="13"/>
    </row>
    <row r="57" spans="1:7" s="4" customFormat="1" ht="28.8" x14ac:dyDescent="0.3">
      <c r="A57" s="12">
        <v>51</v>
      </c>
      <c r="B57" s="12" t="s">
        <v>180</v>
      </c>
      <c r="C57" s="11" t="s">
        <v>138</v>
      </c>
      <c r="D57" s="54" t="s">
        <v>139</v>
      </c>
      <c r="E57" s="15" t="s">
        <v>136</v>
      </c>
      <c r="F57" s="48">
        <v>2.2000000000000002</v>
      </c>
      <c r="G57" s="13"/>
    </row>
    <row r="58" spans="1:7" s="4" customFormat="1" ht="28.8" x14ac:dyDescent="0.3">
      <c r="A58" s="12">
        <v>39</v>
      </c>
      <c r="B58" s="12" t="s">
        <v>180</v>
      </c>
      <c r="C58" s="11" t="s">
        <v>156</v>
      </c>
      <c r="D58" s="54" t="s">
        <v>157</v>
      </c>
      <c r="E58" s="15" t="s">
        <v>158</v>
      </c>
      <c r="F58" s="48">
        <v>2.6</v>
      </c>
      <c r="G58" s="13"/>
    </row>
    <row r="59" spans="1:7" s="4" customFormat="1" x14ac:dyDescent="0.3">
      <c r="A59" s="12">
        <v>55</v>
      </c>
      <c r="B59" s="12" t="s">
        <v>180</v>
      </c>
      <c r="C59" s="11" t="s">
        <v>160</v>
      </c>
      <c r="D59" s="54" t="s">
        <v>5</v>
      </c>
      <c r="E59" s="15" t="s">
        <v>54</v>
      </c>
      <c r="F59" s="48">
        <v>2.8</v>
      </c>
      <c r="G59" s="13"/>
    </row>
    <row r="60" spans="1:7" x14ac:dyDescent="0.3">
      <c r="A60" s="21"/>
      <c r="B60" s="21"/>
      <c r="C60" s="43"/>
      <c r="D60" s="18"/>
      <c r="E60" s="44"/>
      <c r="F60" s="52"/>
      <c r="G60" s="25"/>
    </row>
    <row r="61" spans="1:7" x14ac:dyDescent="0.3">
      <c r="A61" s="33"/>
      <c r="B61" s="33"/>
      <c r="C61" s="9" t="s">
        <v>30</v>
      </c>
      <c r="D61" s="56"/>
      <c r="E61" s="33"/>
      <c r="F61" s="49"/>
      <c r="G61" s="10"/>
    </row>
    <row r="62" spans="1:7" s="4" customFormat="1" ht="28.8" x14ac:dyDescent="0.3">
      <c r="A62" s="12">
        <v>7</v>
      </c>
      <c r="B62" s="12" t="s">
        <v>180</v>
      </c>
      <c r="C62" s="11" t="s">
        <v>47</v>
      </c>
      <c r="D62" s="54" t="s">
        <v>48</v>
      </c>
      <c r="E62" s="12" t="s">
        <v>49</v>
      </c>
      <c r="F62" s="48">
        <v>2.8</v>
      </c>
      <c r="G62" s="24"/>
    </row>
    <row r="63" spans="1:7" x14ac:dyDescent="0.3">
      <c r="A63" s="21">
        <v>35</v>
      </c>
      <c r="B63" s="21" t="s">
        <v>181</v>
      </c>
      <c r="C63" s="19" t="s">
        <v>104</v>
      </c>
      <c r="D63" s="53" t="s">
        <v>99</v>
      </c>
      <c r="E63" s="20" t="s">
        <v>85</v>
      </c>
      <c r="F63" s="50">
        <v>1</v>
      </c>
      <c r="G63" s="25"/>
    </row>
    <row r="64" spans="1:7" x14ac:dyDescent="0.3">
      <c r="A64" s="21">
        <v>42</v>
      </c>
      <c r="B64" s="21" t="s">
        <v>180</v>
      </c>
      <c r="C64" s="19" t="s">
        <v>116</v>
      </c>
      <c r="D64" s="53" t="s">
        <v>117</v>
      </c>
      <c r="E64" s="20" t="s">
        <v>8</v>
      </c>
      <c r="F64" s="50">
        <v>2.5</v>
      </c>
      <c r="G64" s="25"/>
    </row>
    <row r="65" spans="1:7" s="4" customFormat="1" ht="28.8" x14ac:dyDescent="0.3">
      <c r="A65" s="12">
        <v>43</v>
      </c>
      <c r="B65" s="12" t="s">
        <v>180</v>
      </c>
      <c r="C65" s="11" t="s">
        <v>118</v>
      </c>
      <c r="D65" s="54" t="s">
        <v>119</v>
      </c>
      <c r="E65" s="12" t="s">
        <v>8</v>
      </c>
      <c r="F65" s="48">
        <v>2.2999999999999998</v>
      </c>
      <c r="G65" s="24"/>
    </row>
    <row r="66" spans="1:7" s="4" customFormat="1" ht="28.8" x14ac:dyDescent="0.3">
      <c r="A66" s="12">
        <v>44</v>
      </c>
      <c r="B66" s="12" t="s">
        <v>181</v>
      </c>
      <c r="C66" s="11" t="s">
        <v>120</v>
      </c>
      <c r="D66" s="54" t="s">
        <v>121</v>
      </c>
      <c r="E66" s="12" t="s">
        <v>8</v>
      </c>
      <c r="F66" s="48">
        <v>1.2</v>
      </c>
      <c r="G66" s="24"/>
    </row>
    <row r="67" spans="1:7" s="4" customFormat="1" x14ac:dyDescent="0.3">
      <c r="A67" s="12">
        <v>48</v>
      </c>
      <c r="B67" s="12" t="s">
        <v>180</v>
      </c>
      <c r="C67" s="11" t="s">
        <v>126</v>
      </c>
      <c r="D67" s="54" t="s">
        <v>127</v>
      </c>
      <c r="E67" s="12" t="s">
        <v>8</v>
      </c>
      <c r="F67" s="48">
        <v>2.8</v>
      </c>
      <c r="G67" s="24"/>
    </row>
    <row r="68" spans="1:7" s="4" customFormat="1" ht="28.8" x14ac:dyDescent="0.3">
      <c r="A68" s="12">
        <v>56</v>
      </c>
      <c r="B68" s="12" t="s">
        <v>180</v>
      </c>
      <c r="C68" s="11" t="s">
        <v>161</v>
      </c>
      <c r="D68" s="54" t="s">
        <v>162</v>
      </c>
      <c r="E68" s="12" t="s">
        <v>49</v>
      </c>
      <c r="F68" s="48">
        <v>2.5</v>
      </c>
      <c r="G68" s="24"/>
    </row>
    <row r="69" spans="1:7" s="6" customFormat="1" x14ac:dyDescent="0.3">
      <c r="A69" s="21"/>
      <c r="B69" s="21"/>
      <c r="C69" s="19"/>
      <c r="D69" s="53"/>
      <c r="E69" s="20"/>
      <c r="F69" s="50"/>
      <c r="G69" s="35"/>
    </row>
    <row r="70" spans="1:7" x14ac:dyDescent="0.3">
      <c r="A70" s="33"/>
      <c r="B70" s="33"/>
      <c r="C70" s="9" t="s">
        <v>31</v>
      </c>
      <c r="D70" s="56"/>
      <c r="E70" s="33"/>
      <c r="F70" s="49"/>
      <c r="G70" s="10"/>
    </row>
    <row r="71" spans="1:7" s="4" customFormat="1" x14ac:dyDescent="0.3">
      <c r="A71" s="12">
        <v>4</v>
      </c>
      <c r="B71" s="12" t="s">
        <v>181</v>
      </c>
      <c r="C71" s="11" t="s">
        <v>42</v>
      </c>
      <c r="D71" s="54" t="s">
        <v>43</v>
      </c>
      <c r="E71" s="15" t="s">
        <v>44</v>
      </c>
      <c r="F71" s="48">
        <v>1.8</v>
      </c>
      <c r="G71" s="14" t="s">
        <v>45</v>
      </c>
    </row>
    <row r="72" spans="1:7" s="5" customFormat="1" ht="28.8" x14ac:dyDescent="0.3">
      <c r="A72" s="12">
        <v>9</v>
      </c>
      <c r="B72" s="12" t="s">
        <v>181</v>
      </c>
      <c r="C72" s="11" t="s">
        <v>37</v>
      </c>
      <c r="D72" s="54" t="s">
        <v>38</v>
      </c>
      <c r="E72" s="15" t="s">
        <v>39</v>
      </c>
      <c r="F72" s="48">
        <v>0.8</v>
      </c>
      <c r="G72" s="11"/>
    </row>
    <row r="73" spans="1:7" s="4" customFormat="1" x14ac:dyDescent="0.3">
      <c r="A73" s="12">
        <v>27</v>
      </c>
      <c r="B73" s="12" t="s">
        <v>180</v>
      </c>
      <c r="C73" s="11" t="s">
        <v>88</v>
      </c>
      <c r="D73" s="54" t="s">
        <v>89</v>
      </c>
      <c r="E73" s="15" t="s">
        <v>85</v>
      </c>
      <c r="F73" s="48">
        <v>2.5</v>
      </c>
      <c r="G73" s="14" t="s">
        <v>131</v>
      </c>
    </row>
    <row r="74" spans="1:7" s="4" customFormat="1" x14ac:dyDescent="0.3">
      <c r="A74" s="12">
        <v>34</v>
      </c>
      <c r="B74" s="12" t="s">
        <v>180</v>
      </c>
      <c r="C74" s="11" t="s">
        <v>102</v>
      </c>
      <c r="D74" s="54" t="s">
        <v>103</v>
      </c>
      <c r="E74" s="15" t="s">
        <v>85</v>
      </c>
      <c r="F74" s="48">
        <v>3</v>
      </c>
      <c r="G74" s="13"/>
    </row>
    <row r="75" spans="1:7" s="4" customFormat="1" x14ac:dyDescent="0.3">
      <c r="A75" s="12">
        <v>40</v>
      </c>
      <c r="B75" s="12" t="s">
        <v>180</v>
      </c>
      <c r="C75" s="11" t="s">
        <v>110</v>
      </c>
      <c r="D75" s="54" t="s">
        <v>111</v>
      </c>
      <c r="E75" s="15" t="s">
        <v>112</v>
      </c>
      <c r="F75" s="48">
        <v>2</v>
      </c>
      <c r="G75" s="13"/>
    </row>
    <row r="76" spans="1:7" s="4" customFormat="1" ht="28.8" x14ac:dyDescent="0.3">
      <c r="A76" s="12">
        <v>45</v>
      </c>
      <c r="B76" s="12" t="s">
        <v>180</v>
      </c>
      <c r="C76" s="11" t="s">
        <v>159</v>
      </c>
      <c r="D76" s="54" t="s">
        <v>119</v>
      </c>
      <c r="E76" s="15" t="s">
        <v>8</v>
      </c>
      <c r="F76" s="48">
        <v>1.7</v>
      </c>
      <c r="G76" s="13"/>
    </row>
    <row r="77" spans="1:7" s="4" customFormat="1" x14ac:dyDescent="0.3">
      <c r="A77" s="12">
        <v>52</v>
      </c>
      <c r="B77" s="12" t="s">
        <v>180</v>
      </c>
      <c r="C77" s="11" t="s">
        <v>140</v>
      </c>
      <c r="D77" s="54" t="s">
        <v>141</v>
      </c>
      <c r="E77" s="15" t="s">
        <v>142</v>
      </c>
      <c r="F77" s="48">
        <v>2.5</v>
      </c>
      <c r="G77" s="13"/>
    </row>
    <row r="78" spans="1:7" s="5" customFormat="1" x14ac:dyDescent="0.3">
      <c r="A78" s="12"/>
      <c r="B78" s="12"/>
      <c r="C78" s="11"/>
      <c r="D78" s="60"/>
      <c r="E78" s="15"/>
      <c r="F78" s="48"/>
      <c r="G78" s="11"/>
    </row>
    <row r="79" spans="1:7" x14ac:dyDescent="0.3">
      <c r="A79" s="33"/>
      <c r="B79" s="33"/>
      <c r="C79" s="9" t="s">
        <v>32</v>
      </c>
      <c r="D79" s="56"/>
      <c r="E79" s="33"/>
      <c r="F79" s="49"/>
      <c r="G79" s="10"/>
    </row>
    <row r="80" spans="1:7" s="6" customFormat="1" x14ac:dyDescent="0.3">
      <c r="A80" s="21">
        <v>17</v>
      </c>
      <c r="B80" s="21" t="s">
        <v>180</v>
      </c>
      <c r="C80" s="19" t="s">
        <v>67</v>
      </c>
      <c r="D80" s="53" t="s">
        <v>7</v>
      </c>
      <c r="E80" s="20" t="s">
        <v>68</v>
      </c>
      <c r="F80" s="50">
        <v>2.8</v>
      </c>
      <c r="G80" s="35" t="s">
        <v>70</v>
      </c>
    </row>
    <row r="81" spans="1:7" s="6" customFormat="1" x14ac:dyDescent="0.3">
      <c r="A81" s="21">
        <v>18</v>
      </c>
      <c r="B81" s="12" t="s">
        <v>180</v>
      </c>
      <c r="C81" s="68" t="s">
        <v>149</v>
      </c>
      <c r="D81" s="70" t="s">
        <v>69</v>
      </c>
      <c r="E81" s="72" t="s">
        <v>68</v>
      </c>
      <c r="F81" s="74">
        <v>2.2999999999999998</v>
      </c>
      <c r="G81" s="76" t="s">
        <v>164</v>
      </c>
    </row>
    <row r="82" spans="1:7" s="5" customFormat="1" x14ac:dyDescent="0.3">
      <c r="A82" s="12">
        <v>18</v>
      </c>
      <c r="B82" s="12" t="s">
        <v>180</v>
      </c>
      <c r="C82" s="69"/>
      <c r="D82" s="71"/>
      <c r="E82" s="73"/>
      <c r="F82" s="75"/>
      <c r="G82" s="77"/>
    </row>
    <row r="83" spans="1:7" s="5" customFormat="1" x14ac:dyDescent="0.3">
      <c r="A83" s="12">
        <v>54</v>
      </c>
      <c r="B83" s="12" t="s">
        <v>180</v>
      </c>
      <c r="C83" s="11" t="s">
        <v>146</v>
      </c>
      <c r="D83" s="54" t="s">
        <v>147</v>
      </c>
      <c r="E83" s="15" t="s">
        <v>148</v>
      </c>
      <c r="F83" s="48">
        <v>2</v>
      </c>
      <c r="G83" s="11"/>
    </row>
    <row r="84" spans="1:7" s="5" customFormat="1" x14ac:dyDescent="0.3">
      <c r="A84" s="12"/>
      <c r="B84" s="12"/>
      <c r="C84" s="11"/>
      <c r="D84" s="60"/>
      <c r="E84" s="15"/>
      <c r="F84" s="48"/>
      <c r="G84" s="11"/>
    </row>
    <row r="85" spans="1:7" x14ac:dyDescent="0.3">
      <c r="A85" s="33"/>
      <c r="B85" s="33"/>
      <c r="C85" s="9" t="s">
        <v>0</v>
      </c>
      <c r="D85" s="56"/>
      <c r="E85" s="33"/>
      <c r="F85" s="49"/>
      <c r="G85" s="10"/>
    </row>
    <row r="86" spans="1:7" s="5" customFormat="1" ht="28.8" x14ac:dyDescent="0.3">
      <c r="A86" s="12" t="s">
        <v>68</v>
      </c>
      <c r="B86" s="12" t="s">
        <v>180</v>
      </c>
      <c r="C86" s="11" t="s">
        <v>155</v>
      </c>
      <c r="D86" s="54" t="s">
        <v>168</v>
      </c>
      <c r="E86" s="15" t="s">
        <v>68</v>
      </c>
      <c r="F86" s="48" t="s">
        <v>191</v>
      </c>
      <c r="G86" s="11" t="s">
        <v>167</v>
      </c>
    </row>
    <row r="87" spans="1:7" s="5" customFormat="1" x14ac:dyDescent="0.3">
      <c r="A87" s="12" t="s">
        <v>18</v>
      </c>
      <c r="B87" s="12"/>
      <c r="C87" s="11" t="s">
        <v>55</v>
      </c>
      <c r="D87" s="54" t="s">
        <v>56</v>
      </c>
      <c r="E87" s="15" t="s">
        <v>68</v>
      </c>
      <c r="F87" s="48" t="s">
        <v>191</v>
      </c>
      <c r="G87" s="78" t="s">
        <v>189</v>
      </c>
    </row>
    <row r="88" spans="1:7" s="5" customFormat="1" x14ac:dyDescent="0.3">
      <c r="A88" s="12" t="s">
        <v>18</v>
      </c>
      <c r="B88" s="12"/>
      <c r="C88" s="11" t="s">
        <v>65</v>
      </c>
      <c r="D88" s="54" t="s">
        <v>66</v>
      </c>
      <c r="E88" s="15" t="s">
        <v>68</v>
      </c>
      <c r="F88" s="48" t="s">
        <v>191</v>
      </c>
      <c r="G88" s="79" t="s">
        <v>190</v>
      </c>
    </row>
    <row r="89" spans="1:7" s="5" customFormat="1" ht="28.8" x14ac:dyDescent="0.3">
      <c r="A89" s="12">
        <v>57</v>
      </c>
      <c r="B89" s="12" t="s">
        <v>180</v>
      </c>
      <c r="C89" s="11" t="s">
        <v>165</v>
      </c>
      <c r="D89" s="54" t="s">
        <v>166</v>
      </c>
      <c r="E89" s="15" t="s">
        <v>68</v>
      </c>
      <c r="F89" s="48">
        <v>2.2999999999999998</v>
      </c>
      <c r="G89" s="11"/>
    </row>
    <row r="90" spans="1:7" s="6" customFormat="1" x14ac:dyDescent="0.3">
      <c r="A90" s="21" t="s">
        <v>18</v>
      </c>
      <c r="B90" s="21"/>
      <c r="C90" s="19" t="s">
        <v>20</v>
      </c>
      <c r="D90" s="53" t="s">
        <v>7</v>
      </c>
      <c r="E90" s="20" t="s">
        <v>68</v>
      </c>
      <c r="F90" s="50" t="s">
        <v>191</v>
      </c>
      <c r="G90" s="35"/>
    </row>
    <row r="91" spans="1:7" s="5" customFormat="1" ht="28.8" x14ac:dyDescent="0.3">
      <c r="A91" s="12" t="s">
        <v>68</v>
      </c>
      <c r="B91" s="12" t="s">
        <v>180</v>
      </c>
      <c r="C91" s="11" t="s">
        <v>153</v>
      </c>
      <c r="D91" s="54" t="s">
        <v>192</v>
      </c>
      <c r="E91" s="12" t="s">
        <v>68</v>
      </c>
      <c r="F91" s="48" t="s">
        <v>191</v>
      </c>
      <c r="G91" s="80"/>
    </row>
    <row r="92" spans="1:7" x14ac:dyDescent="0.3">
      <c r="A92" s="33"/>
      <c r="B92" s="33"/>
      <c r="C92" s="9" t="s">
        <v>1</v>
      </c>
      <c r="D92" s="59"/>
      <c r="E92" s="33"/>
      <c r="F92" s="33"/>
      <c r="G92" s="10"/>
    </row>
    <row r="93" spans="1:7" s="5" customFormat="1" x14ac:dyDescent="0.3">
      <c r="A93" s="12"/>
      <c r="B93" s="12"/>
      <c r="C93" s="11"/>
      <c r="D93" s="15"/>
      <c r="E93" s="12"/>
      <c r="F93" s="12"/>
      <c r="G93" s="14"/>
    </row>
    <row r="94" spans="1:7" x14ac:dyDescent="0.3">
      <c r="C94" s="3"/>
      <c r="D94" s="61"/>
      <c r="E94" s="41"/>
      <c r="F94" s="40"/>
      <c r="G94" s="42"/>
    </row>
    <row r="95" spans="1:7" x14ac:dyDescent="0.3">
      <c r="E95" s="64" t="s">
        <v>182</v>
      </c>
    </row>
    <row r="96" spans="1:7" x14ac:dyDescent="0.3">
      <c r="C96" s="38"/>
      <c r="D96" s="62"/>
      <c r="E96" s="12" t="s">
        <v>176</v>
      </c>
      <c r="F96" s="12">
        <f>COUNT(A5:A123)</f>
        <v>55</v>
      </c>
      <c r="G96" s="39"/>
    </row>
    <row r="97" spans="3:7" x14ac:dyDescent="0.3">
      <c r="C97" s="38"/>
      <c r="D97" s="62"/>
      <c r="E97" s="20" t="s">
        <v>17</v>
      </c>
      <c r="F97" s="21">
        <f>COUNTIF(A5:A100, "ofa")</f>
        <v>2</v>
      </c>
      <c r="G97" s="17" t="s">
        <v>163</v>
      </c>
    </row>
    <row r="98" spans="3:7" x14ac:dyDescent="0.3">
      <c r="C98" s="38"/>
      <c r="D98" s="62"/>
      <c r="E98" s="20" t="s">
        <v>19</v>
      </c>
      <c r="F98" s="21">
        <f>COUNTIF(A5:A100, "bof")</f>
        <v>0</v>
      </c>
      <c r="G98" s="17"/>
    </row>
    <row r="99" spans="3:7" x14ac:dyDescent="0.3">
      <c r="C99" s="38"/>
      <c r="D99" s="62"/>
      <c r="E99" s="41" t="s">
        <v>183</v>
      </c>
      <c r="F99" s="40">
        <f>SUM(F96:F98)</f>
        <v>57</v>
      </c>
      <c r="G99" s="42"/>
    </row>
    <row r="100" spans="3:7" x14ac:dyDescent="0.3">
      <c r="C100" s="38"/>
      <c r="D100" s="62"/>
      <c r="E100" s="41"/>
      <c r="F100" s="40"/>
      <c r="G100" s="42"/>
    </row>
    <row r="101" spans="3:7" x14ac:dyDescent="0.3">
      <c r="C101" s="38"/>
      <c r="D101" s="62"/>
      <c r="E101" s="41" t="s">
        <v>184</v>
      </c>
      <c r="F101" s="40"/>
      <c r="G101" s="42"/>
    </row>
    <row r="102" spans="3:7" x14ac:dyDescent="0.3">
      <c r="C102" s="38"/>
      <c r="D102" s="62"/>
      <c r="E102" s="20" t="s">
        <v>178</v>
      </c>
      <c r="F102" s="21">
        <f>COUNTIF(B5:B103,"A")</f>
        <v>52</v>
      </c>
      <c r="G102" s="17"/>
    </row>
    <row r="103" spans="3:7" x14ac:dyDescent="0.3">
      <c r="C103" s="38"/>
      <c r="D103" s="62"/>
      <c r="E103" s="20" t="s">
        <v>179</v>
      </c>
      <c r="F103" s="21">
        <f>COUNTIF(B5:B100,"C")</f>
        <v>5</v>
      </c>
      <c r="G103" s="17"/>
    </row>
    <row r="104" spans="3:7" x14ac:dyDescent="0.3">
      <c r="C104" s="38"/>
      <c r="D104" s="62"/>
      <c r="E104" s="20" t="s">
        <v>174</v>
      </c>
      <c r="F104" s="21">
        <f>COUNTIF(B5:B100,"r")</f>
        <v>0</v>
      </c>
      <c r="G104" s="17"/>
    </row>
    <row r="105" spans="3:7" x14ac:dyDescent="0.3">
      <c r="C105" s="38"/>
      <c r="D105" s="62"/>
      <c r="E105" s="41" t="s">
        <v>177</v>
      </c>
      <c r="F105" s="40">
        <f>F102</f>
        <v>52</v>
      </c>
      <c r="G105" s="42"/>
    </row>
    <row r="106" spans="3:7" x14ac:dyDescent="0.3">
      <c r="C106" s="38"/>
      <c r="D106" s="62"/>
      <c r="E106" s="41"/>
      <c r="F106" s="40"/>
      <c r="G106" s="42"/>
    </row>
    <row r="107" spans="3:7" x14ac:dyDescent="0.3">
      <c r="E107" s="66" t="s">
        <v>186</v>
      </c>
    </row>
    <row r="108" spans="3:7" x14ac:dyDescent="0.3">
      <c r="E108" s="20" t="s">
        <v>169</v>
      </c>
      <c r="F108" s="21">
        <v>15</v>
      </c>
      <c r="G108" s="17" t="s">
        <v>170</v>
      </c>
    </row>
    <row r="109" spans="3:7" x14ac:dyDescent="0.3">
      <c r="E109" s="20" t="s">
        <v>171</v>
      </c>
      <c r="F109" s="21">
        <v>15</v>
      </c>
      <c r="G109" s="17"/>
    </row>
    <row r="110" spans="3:7" x14ac:dyDescent="0.3">
      <c r="E110" s="20" t="s">
        <v>172</v>
      </c>
      <c r="F110" s="21">
        <v>15</v>
      </c>
      <c r="G110" s="17"/>
    </row>
    <row r="111" spans="3:7" x14ac:dyDescent="0.3">
      <c r="E111" s="20" t="s">
        <v>173</v>
      </c>
      <c r="F111" s="21">
        <v>7</v>
      </c>
      <c r="G111" s="17"/>
    </row>
    <row r="112" spans="3:7" x14ac:dyDescent="0.3">
      <c r="E112" s="7" t="s">
        <v>185</v>
      </c>
      <c r="F112" s="8">
        <f>SUM(F108:F111)</f>
        <v>52</v>
      </c>
    </row>
    <row r="113" spans="3:7" x14ac:dyDescent="0.3">
      <c r="C113" s="38"/>
      <c r="D113" s="62"/>
      <c r="E113" s="41"/>
      <c r="F113" s="40"/>
      <c r="G113" s="42"/>
    </row>
    <row r="114" spans="3:7" x14ac:dyDescent="0.3">
      <c r="C114" s="38"/>
      <c r="D114" s="62"/>
      <c r="E114" s="67" t="s">
        <v>187</v>
      </c>
      <c r="F114" s="40"/>
      <c r="G114" s="42"/>
    </row>
    <row r="115" spans="3:7" x14ac:dyDescent="0.3">
      <c r="C115" s="38"/>
      <c r="D115" s="62"/>
      <c r="E115" s="20" t="s">
        <v>18</v>
      </c>
      <c r="F115" s="21">
        <f>COUNTIF(A2:A122, "agm")</f>
        <v>3</v>
      </c>
      <c r="G115" s="17" t="s">
        <v>20</v>
      </c>
    </row>
    <row r="116" spans="3:7" x14ac:dyDescent="0.3">
      <c r="C116" s="38"/>
      <c r="D116" s="62"/>
      <c r="E116" s="20" t="s">
        <v>13</v>
      </c>
      <c r="F116" s="21">
        <f>COUNTIF(A2:A122, "key")</f>
        <v>1</v>
      </c>
      <c r="G116" s="17" t="s">
        <v>21</v>
      </c>
    </row>
  </sheetData>
  <mergeCells count="5">
    <mergeCell ref="C81:C82"/>
    <mergeCell ref="D81:D82"/>
    <mergeCell ref="E81:E82"/>
    <mergeCell ref="F81:F82"/>
    <mergeCell ref="G81:G82"/>
  </mergeCells>
  <phoneticPr fontId="9" type="noConversion"/>
  <pageMargins left="0.7" right="0.7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Genco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Lee</dc:creator>
  <cp:lastModifiedBy>Windows User</cp:lastModifiedBy>
  <cp:lastPrinted>2017-02-24T02:01:20Z</cp:lastPrinted>
  <dcterms:created xsi:type="dcterms:W3CDTF">2015-12-08T19:06:15Z</dcterms:created>
  <dcterms:modified xsi:type="dcterms:W3CDTF">2017-02-24T18:54:43Z</dcterms:modified>
</cp:coreProperties>
</file>