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un\Desktop\"/>
    </mc:Choice>
  </mc:AlternateContent>
  <bookViews>
    <workbookView xWindow="0" yWindow="0" windowWidth="21036" windowHeight="8760"/>
  </bookViews>
  <sheets>
    <sheet name="side-by-side" sheetId="3" r:id="rId1"/>
    <sheet name="2019 worst case" sheetId="1" r:id="rId2"/>
    <sheet name="2019 proposed" sheetId="2" r:id="rId3"/>
  </sheets>
  <definedNames>
    <definedName name="_xlnm.Print_Area" localSheetId="2">'2019 proposed'!$A$1:$C$35</definedName>
    <definedName name="_xlnm.Print_Area" localSheetId="1">'2019 worst case'!$A$1:$D$35</definedName>
    <definedName name="_xlnm.Print_Area" localSheetId="0">'side-by-side'!$A$1:$G$35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3" l="1"/>
  <c r="C32" i="3"/>
  <c r="G16" i="3"/>
  <c r="C16" i="3"/>
  <c r="G12" i="3"/>
  <c r="C12" i="3"/>
  <c r="G8" i="3"/>
  <c r="G23" i="3" s="1"/>
  <c r="G24" i="3" s="1"/>
  <c r="G33" i="3" s="1"/>
  <c r="C8" i="3"/>
  <c r="C23" i="3" s="1"/>
  <c r="C24" i="3" s="1"/>
  <c r="C33" i="3" s="1"/>
  <c r="C6" i="3"/>
  <c r="C32" i="2"/>
  <c r="C16" i="2"/>
  <c r="C12" i="2"/>
  <c r="C8" i="2"/>
  <c r="C23" i="2" l="1"/>
  <c r="C24" i="2" s="1"/>
  <c r="C33" i="2" s="1"/>
  <c r="C6" i="1"/>
  <c r="C8" i="1" l="1"/>
  <c r="C32" i="1"/>
  <c r="C16" i="1"/>
  <c r="C12" i="1"/>
  <c r="C23" i="1" l="1"/>
  <c r="C24" i="1" s="1"/>
  <c r="C33" i="1" s="1"/>
</calcChain>
</file>

<file path=xl/sharedStrings.xml><?xml version="1.0" encoding="utf-8"?>
<sst xmlns="http://schemas.openxmlformats.org/spreadsheetml/2006/main" count="155" uniqueCount="42">
  <si>
    <t>GL code</t>
  </si>
  <si>
    <t>Income</t>
  </si>
  <si>
    <t>41xx</t>
  </si>
  <si>
    <t>Expense</t>
  </si>
  <si>
    <t>OFA Industry Support</t>
  </si>
  <si>
    <t>Maintainer Discretionary Support e.g., travel</t>
  </si>
  <si>
    <t>62xx</t>
  </si>
  <si>
    <t>Marketing</t>
  </si>
  <si>
    <t>PR agency</t>
  </si>
  <si>
    <t>Agency expenses</t>
  </si>
  <si>
    <t>Press releases</t>
  </si>
  <si>
    <t>IT &amp; IS</t>
  </si>
  <si>
    <t>Secure document repository</t>
  </si>
  <si>
    <t>Hosting Fees</t>
  </si>
  <si>
    <t>IT support</t>
  </si>
  <si>
    <t>G&amp;A</t>
  </si>
  <si>
    <t>Bank Service Charges</t>
  </si>
  <si>
    <t>Business Management (LF)</t>
  </si>
  <si>
    <t>Tax Preperation Fees</t>
  </si>
  <si>
    <t>Misc Expenses</t>
  </si>
  <si>
    <t>65XX</t>
  </si>
  <si>
    <t>Legal Expenses</t>
  </si>
  <si>
    <t>Travel</t>
  </si>
  <si>
    <t>Total Expense</t>
  </si>
  <si>
    <t>Operating income</t>
  </si>
  <si>
    <t>Other Income and Expense</t>
  </si>
  <si>
    <t>Contract Services; Director</t>
  </si>
  <si>
    <t>6440, 6525</t>
  </si>
  <si>
    <t>Plugfest Participation Fees - Income</t>
  </si>
  <si>
    <t>Plugfest Payments to UNH-IOL</t>
  </si>
  <si>
    <t>Other non operating misc</t>
  </si>
  <si>
    <t>81xx</t>
  </si>
  <si>
    <t>Net Other Income and (Expense)</t>
  </si>
  <si>
    <t>Net Income and (Expense)</t>
  </si>
  <si>
    <t>2019 Budget</t>
  </si>
  <si>
    <t>Workshop Income</t>
  </si>
  <si>
    <t>Workshop Expenses</t>
  </si>
  <si>
    <t>Membership Dues (LANL removed)</t>
  </si>
  <si>
    <t>OFA Draft 2019 Budget -- Reduce ED 25%</t>
  </si>
  <si>
    <t>Note: removed OFA Industry Support $10,000</t>
  </si>
  <si>
    <t>OFA Draft 2019 Budget 10-13-18</t>
  </si>
  <si>
    <t>Note: reduced ED budget by $18,750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</si>
</sst>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0" fillId="0" borderId="1" xfId="1" applyNumberFormat="1" applyFont="1" applyBorder="1"/>
    <xf numFmtId="0" fontId="3" fillId="2" borderId="1" xfId="0" applyFont="1" applyFill="1" applyBorder="1" applyAlignment="1">
      <alignment horizontal="center"/>
    </xf>
    <xf numFmtId="164" fontId="0" fillId="0" borderId="1" xfId="1" applyNumberFormat="1" applyFont="1" applyFill="1" applyBorder="1"/>
    <xf numFmtId="44" fontId="3" fillId="0" borderId="1" xfId="1" applyFont="1" applyBorder="1"/>
    <xf numFmtId="164" fontId="4" fillId="0" borderId="1" xfId="0" applyNumberFormat="1" applyFont="1" applyBorder="1"/>
    <xf numFmtId="164" fontId="3" fillId="0" borderId="1" xfId="0" applyNumberFormat="1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3" borderId="1" xfId="1" applyNumberFormat="1" applyFont="1" applyFill="1" applyBorder="1"/>
    <xf numFmtId="164" fontId="4" fillId="3" borderId="1" xfId="0" applyNumberFormat="1" applyFont="1" applyFill="1" applyBorder="1"/>
    <xf numFmtId="164" fontId="3" fillId="0" borderId="1" xfId="1" applyNumberFormat="1" applyFont="1" applyFill="1" applyBorder="1"/>
    <xf numFmtId="0" fontId="6" fillId="0" borderId="0" xfId="0" applyFont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4" borderId="1" xfId="0" applyFont="1" applyFill="1" applyBorder="1"/>
    <xf numFmtId="0" fontId="1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H22" sqref="H22"/>
    </sheetView>
  </sheetViews>
  <sheetFormatPr defaultColWidth="11.19921875" defaultRowHeight="15.6" x14ac:dyDescent="0.3"/>
  <cols>
    <col min="1" max="1" width="35.296875" customWidth="1"/>
    <col min="2" max="2" width="6.69921875" style="1" customWidth="1"/>
    <col min="3" max="3" width="11.5" customWidth="1"/>
    <col min="5" max="5" width="34.5" customWidth="1"/>
    <col min="6" max="6" width="7.5" customWidth="1"/>
  </cols>
  <sheetData>
    <row r="1" spans="1:7" ht="16.2" thickBot="1" x14ac:dyDescent="0.35">
      <c r="A1" s="22" t="s">
        <v>40</v>
      </c>
      <c r="B1" s="23"/>
      <c r="C1" s="24"/>
      <c r="E1" s="22" t="s">
        <v>38</v>
      </c>
      <c r="F1" s="23"/>
      <c r="G1" s="24"/>
    </row>
    <row r="2" spans="1:7" x14ac:dyDescent="0.3">
      <c r="A2" s="14"/>
      <c r="B2" s="15" t="s">
        <v>0</v>
      </c>
      <c r="C2" s="14" t="s">
        <v>34</v>
      </c>
      <c r="E2" s="14"/>
      <c r="F2" s="15" t="s">
        <v>0</v>
      </c>
      <c r="G2" s="14" t="s">
        <v>34</v>
      </c>
    </row>
    <row r="3" spans="1:7" x14ac:dyDescent="0.3">
      <c r="A3" s="2" t="s">
        <v>1</v>
      </c>
      <c r="B3" s="3"/>
      <c r="C3" s="4"/>
      <c r="E3" s="2" t="s">
        <v>1</v>
      </c>
      <c r="F3" s="3"/>
      <c r="G3" s="4"/>
    </row>
    <row r="4" spans="1:7" x14ac:dyDescent="0.3">
      <c r="A4" s="4" t="s">
        <v>37</v>
      </c>
      <c r="B4" s="5" t="s">
        <v>2</v>
      </c>
      <c r="C4" s="6">
        <v>157500</v>
      </c>
      <c r="E4" s="26" t="s">
        <v>37</v>
      </c>
      <c r="F4" s="5" t="s">
        <v>2</v>
      </c>
      <c r="G4" s="6">
        <v>157500</v>
      </c>
    </row>
    <row r="5" spans="1:7" x14ac:dyDescent="0.3">
      <c r="A5" s="2" t="s">
        <v>3</v>
      </c>
      <c r="B5" s="3"/>
      <c r="C5" s="6"/>
      <c r="E5" s="2" t="s">
        <v>3</v>
      </c>
      <c r="F5" s="3"/>
      <c r="G5" s="6"/>
    </row>
    <row r="6" spans="1:7" x14ac:dyDescent="0.3">
      <c r="A6" s="25" t="s">
        <v>4</v>
      </c>
      <c r="B6" s="7"/>
      <c r="C6" s="16">
        <f>C7</f>
        <v>10000</v>
      </c>
      <c r="E6" s="25" t="s">
        <v>4</v>
      </c>
      <c r="F6" s="21"/>
      <c r="G6" s="16">
        <v>0</v>
      </c>
    </row>
    <row r="7" spans="1:7" x14ac:dyDescent="0.3">
      <c r="A7" s="4" t="s">
        <v>5</v>
      </c>
      <c r="B7" s="5" t="s">
        <v>6</v>
      </c>
      <c r="C7" s="16">
        <v>10000</v>
      </c>
      <c r="E7" s="20"/>
      <c r="F7" s="21"/>
      <c r="G7" s="16"/>
    </row>
    <row r="8" spans="1:7" x14ac:dyDescent="0.3">
      <c r="A8" s="25" t="s">
        <v>7</v>
      </c>
      <c r="B8" s="7"/>
      <c r="C8" s="8">
        <f>SUM(C9:C11)</f>
        <v>74431</v>
      </c>
      <c r="E8" s="25" t="s">
        <v>7</v>
      </c>
      <c r="F8" s="7"/>
      <c r="G8" s="8">
        <f>SUM(G9:G11)</f>
        <v>74431</v>
      </c>
    </row>
    <row r="9" spans="1:7" x14ac:dyDescent="0.3">
      <c r="A9" s="4" t="s">
        <v>8</v>
      </c>
      <c r="B9" s="5">
        <v>6310</v>
      </c>
      <c r="C9" s="8">
        <v>69000</v>
      </c>
      <c r="E9" s="4" t="s">
        <v>8</v>
      </c>
      <c r="F9" s="5">
        <v>6310</v>
      </c>
      <c r="G9" s="8">
        <v>69000</v>
      </c>
    </row>
    <row r="10" spans="1:7" x14ac:dyDescent="0.3">
      <c r="A10" s="4" t="s">
        <v>9</v>
      </c>
      <c r="B10" s="5">
        <v>6420</v>
      </c>
      <c r="C10" s="8">
        <v>3000</v>
      </c>
      <c r="E10" s="4" t="s">
        <v>9</v>
      </c>
      <c r="F10" s="5">
        <v>6420</v>
      </c>
      <c r="G10" s="8">
        <v>3000</v>
      </c>
    </row>
    <row r="11" spans="1:7" x14ac:dyDescent="0.3">
      <c r="A11" s="4" t="s">
        <v>10</v>
      </c>
      <c r="B11" s="5">
        <v>6311</v>
      </c>
      <c r="C11" s="8">
        <v>2431</v>
      </c>
      <c r="E11" s="4" t="s">
        <v>10</v>
      </c>
      <c r="F11" s="5">
        <v>6311</v>
      </c>
      <c r="G11" s="8">
        <v>2431</v>
      </c>
    </row>
    <row r="12" spans="1:7" x14ac:dyDescent="0.3">
      <c r="A12" s="25" t="s">
        <v>11</v>
      </c>
      <c r="B12" s="7"/>
      <c r="C12" s="8">
        <f>SUM(C13:C15)</f>
        <v>14787</v>
      </c>
      <c r="E12" s="25" t="s">
        <v>11</v>
      </c>
      <c r="F12" s="7"/>
      <c r="G12" s="8">
        <f>SUM(G13:G15)</f>
        <v>14787</v>
      </c>
    </row>
    <row r="13" spans="1:7" x14ac:dyDescent="0.3">
      <c r="A13" s="4" t="s">
        <v>12</v>
      </c>
      <c r="B13" s="5">
        <v>6547</v>
      </c>
      <c r="C13" s="8">
        <v>3000</v>
      </c>
      <c r="E13" s="4" t="s">
        <v>12</v>
      </c>
      <c r="F13" s="5">
        <v>6547</v>
      </c>
      <c r="G13" s="8">
        <v>3000</v>
      </c>
    </row>
    <row r="14" spans="1:7" x14ac:dyDescent="0.3">
      <c r="A14" s="4" t="s">
        <v>13</v>
      </c>
      <c r="B14" s="5">
        <v>6576</v>
      </c>
      <c r="C14" s="8">
        <v>4587</v>
      </c>
      <c r="E14" s="4" t="s">
        <v>13</v>
      </c>
      <c r="F14" s="5">
        <v>6576</v>
      </c>
      <c r="G14" s="8">
        <v>4587</v>
      </c>
    </row>
    <row r="15" spans="1:7" x14ac:dyDescent="0.3">
      <c r="A15" s="4" t="s">
        <v>14</v>
      </c>
      <c r="B15" s="5">
        <v>6545</v>
      </c>
      <c r="C15" s="8">
        <v>7200</v>
      </c>
      <c r="E15" s="4" t="s">
        <v>14</v>
      </c>
      <c r="F15" s="5">
        <v>6545</v>
      </c>
      <c r="G15" s="8">
        <v>7200</v>
      </c>
    </row>
    <row r="16" spans="1:7" x14ac:dyDescent="0.3">
      <c r="A16" s="25" t="s">
        <v>15</v>
      </c>
      <c r="B16" s="7"/>
      <c r="C16" s="8">
        <f>SUM(C17:C22)</f>
        <v>42580</v>
      </c>
      <c r="E16" s="25" t="s">
        <v>15</v>
      </c>
      <c r="F16" s="7"/>
      <c r="G16" s="8">
        <f>SUM(G17:G22)</f>
        <v>42580</v>
      </c>
    </row>
    <row r="17" spans="1:7" x14ac:dyDescent="0.3">
      <c r="A17" s="4" t="s">
        <v>16</v>
      </c>
      <c r="B17" s="5">
        <v>6520</v>
      </c>
      <c r="C17" s="6">
        <v>6900</v>
      </c>
      <c r="E17" s="4" t="s">
        <v>16</v>
      </c>
      <c r="F17" s="5">
        <v>6520</v>
      </c>
      <c r="G17" s="6">
        <v>6900</v>
      </c>
    </row>
    <row r="18" spans="1:7" x14ac:dyDescent="0.3">
      <c r="A18" s="4" t="s">
        <v>17</v>
      </c>
      <c r="B18" s="5">
        <v>6920</v>
      </c>
      <c r="C18" s="6">
        <v>25680</v>
      </c>
      <c r="E18" s="4" t="s">
        <v>17</v>
      </c>
      <c r="F18" s="5">
        <v>6920</v>
      </c>
      <c r="G18" s="6">
        <v>25680</v>
      </c>
    </row>
    <row r="19" spans="1:7" x14ac:dyDescent="0.3">
      <c r="A19" s="4" t="s">
        <v>18</v>
      </c>
      <c r="B19" s="5">
        <v>6730</v>
      </c>
      <c r="C19" s="6">
        <v>2000</v>
      </c>
      <c r="E19" s="4" t="s">
        <v>18</v>
      </c>
      <c r="F19" s="5">
        <v>6730</v>
      </c>
      <c r="G19" s="6">
        <v>2000</v>
      </c>
    </row>
    <row r="20" spans="1:7" x14ac:dyDescent="0.3">
      <c r="A20" s="4" t="s">
        <v>19</v>
      </c>
      <c r="B20" s="5" t="s">
        <v>20</v>
      </c>
      <c r="C20" s="6"/>
      <c r="E20" s="4" t="s">
        <v>19</v>
      </c>
      <c r="F20" s="5" t="s">
        <v>20</v>
      </c>
      <c r="G20" s="6"/>
    </row>
    <row r="21" spans="1:7" x14ac:dyDescent="0.3">
      <c r="A21" s="4" t="s">
        <v>21</v>
      </c>
      <c r="B21" s="5">
        <v>6710</v>
      </c>
      <c r="C21" s="6">
        <v>8000</v>
      </c>
      <c r="E21" s="4" t="s">
        <v>21</v>
      </c>
      <c r="F21" s="5">
        <v>6710</v>
      </c>
      <c r="G21" s="6">
        <v>8000</v>
      </c>
    </row>
    <row r="22" spans="1:7" x14ac:dyDescent="0.3">
      <c r="A22" s="25" t="s">
        <v>22</v>
      </c>
      <c r="B22" s="5"/>
      <c r="C22" s="9"/>
      <c r="E22" s="25" t="s">
        <v>22</v>
      </c>
      <c r="F22" s="5"/>
      <c r="G22" s="9"/>
    </row>
    <row r="23" spans="1:7" x14ac:dyDescent="0.3">
      <c r="A23" s="2" t="s">
        <v>23</v>
      </c>
      <c r="B23" s="5"/>
      <c r="C23" s="10">
        <f>C6+C8+C12+C16</f>
        <v>141798</v>
      </c>
      <c r="E23" s="2" t="s">
        <v>23</v>
      </c>
      <c r="F23" s="5"/>
      <c r="G23" s="10">
        <f>G8+G12+G16</f>
        <v>131798</v>
      </c>
    </row>
    <row r="24" spans="1:7" x14ac:dyDescent="0.3">
      <c r="A24" s="2" t="s">
        <v>24</v>
      </c>
      <c r="B24" s="5"/>
      <c r="C24" s="10">
        <f>C4-C23</f>
        <v>15702</v>
      </c>
      <c r="E24" s="2" t="s">
        <v>24</v>
      </c>
      <c r="F24" s="5"/>
      <c r="G24" s="10">
        <f>G4-G23</f>
        <v>25702</v>
      </c>
    </row>
    <row r="25" spans="1:7" x14ac:dyDescent="0.3">
      <c r="A25" s="2" t="s">
        <v>25</v>
      </c>
      <c r="B25" s="3"/>
      <c r="C25" s="11"/>
      <c r="E25" s="2" t="s">
        <v>25</v>
      </c>
      <c r="F25" s="3"/>
      <c r="G25" s="11"/>
    </row>
    <row r="26" spans="1:7" x14ac:dyDescent="0.3">
      <c r="A26" s="4" t="s">
        <v>26</v>
      </c>
      <c r="B26" s="5">
        <v>6150</v>
      </c>
      <c r="C26" s="16">
        <v>-75000</v>
      </c>
      <c r="E26" s="4" t="s">
        <v>26</v>
      </c>
      <c r="F26" s="5">
        <v>6150</v>
      </c>
      <c r="G26" s="16">
        <v>-56250</v>
      </c>
    </row>
    <row r="27" spans="1:7" x14ac:dyDescent="0.3">
      <c r="A27" s="4" t="s">
        <v>35</v>
      </c>
      <c r="B27" s="5">
        <v>4410</v>
      </c>
      <c r="C27" s="18">
        <v>69200</v>
      </c>
      <c r="E27" s="4" t="s">
        <v>35</v>
      </c>
      <c r="F27" s="5">
        <v>4410</v>
      </c>
      <c r="G27" s="18">
        <v>69200</v>
      </c>
    </row>
    <row r="28" spans="1:7" x14ac:dyDescent="0.3">
      <c r="A28" s="4" t="s">
        <v>36</v>
      </c>
      <c r="B28" s="5" t="s">
        <v>27</v>
      </c>
      <c r="C28" s="18">
        <v>-55620</v>
      </c>
      <c r="E28" s="4" t="s">
        <v>36</v>
      </c>
      <c r="F28" s="5" t="s">
        <v>27</v>
      </c>
      <c r="G28" s="18">
        <v>-55620</v>
      </c>
    </row>
    <row r="29" spans="1:7" x14ac:dyDescent="0.3">
      <c r="A29" s="4" t="s">
        <v>28</v>
      </c>
      <c r="B29" s="5">
        <v>4415</v>
      </c>
      <c r="C29" s="12">
        <v>180000</v>
      </c>
      <c r="E29" s="4" t="s">
        <v>28</v>
      </c>
      <c r="F29" s="5">
        <v>4415</v>
      </c>
      <c r="G29" s="12">
        <v>180000</v>
      </c>
    </row>
    <row r="30" spans="1:7" x14ac:dyDescent="0.3">
      <c r="A30" s="4" t="s">
        <v>29</v>
      </c>
      <c r="B30" s="5">
        <v>6325</v>
      </c>
      <c r="C30" s="12">
        <v>-180000</v>
      </c>
      <c r="E30" s="4" t="s">
        <v>29</v>
      </c>
      <c r="F30" s="5">
        <v>6325</v>
      </c>
      <c r="G30" s="12">
        <v>-180000</v>
      </c>
    </row>
    <row r="31" spans="1:7" x14ac:dyDescent="0.3">
      <c r="A31" s="4" t="s">
        <v>30</v>
      </c>
      <c r="B31" s="5" t="s">
        <v>31</v>
      </c>
      <c r="C31" s="12"/>
      <c r="E31" s="4" t="s">
        <v>30</v>
      </c>
      <c r="F31" s="5" t="s">
        <v>31</v>
      </c>
      <c r="G31" s="12"/>
    </row>
    <row r="32" spans="1:7" x14ac:dyDescent="0.3">
      <c r="A32" s="2" t="s">
        <v>32</v>
      </c>
      <c r="B32" s="5"/>
      <c r="C32" s="13">
        <f>SUM(C26:C31)</f>
        <v>-61420</v>
      </c>
      <c r="E32" s="2" t="s">
        <v>32</v>
      </c>
      <c r="F32" s="5"/>
      <c r="G32" s="13">
        <f>SUM(G26:G31)</f>
        <v>-42670</v>
      </c>
    </row>
    <row r="33" spans="1:7" x14ac:dyDescent="0.3">
      <c r="A33" s="2" t="s">
        <v>33</v>
      </c>
      <c r="B33" s="5"/>
      <c r="C33" s="17">
        <f>C24+C32</f>
        <v>-45718</v>
      </c>
      <c r="E33" s="2" t="s">
        <v>33</v>
      </c>
      <c r="F33" s="5"/>
      <c r="G33" s="17">
        <f>G24+G32</f>
        <v>-16968</v>
      </c>
    </row>
    <row r="35" spans="1:7" x14ac:dyDescent="0.3">
      <c r="A35" s="19" t="s">
        <v>39</v>
      </c>
    </row>
  </sheetData>
  <mergeCells count="2">
    <mergeCell ref="A1:C1"/>
    <mergeCell ref="E1:G1"/>
  </mergeCells>
  <printOptions headings="1"/>
  <pageMargins left="0.7" right="0.7" top="0.75" bottom="0.75" header="0.3" footer="0.3"/>
  <pageSetup scale="9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15" workbookViewId="0">
      <selection activeCell="F22" sqref="F22"/>
    </sheetView>
  </sheetViews>
  <sheetFormatPr defaultColWidth="11.19921875" defaultRowHeight="15.6" x14ac:dyDescent="0.3"/>
  <cols>
    <col min="1" max="1" width="35.296875" customWidth="1"/>
    <col min="2" max="2" width="6.69921875" style="1" customWidth="1"/>
    <col min="3" max="3" width="11.5" customWidth="1"/>
  </cols>
  <sheetData>
    <row r="1" spans="1:3" ht="16.2" thickBot="1" x14ac:dyDescent="0.35">
      <c r="A1" s="22" t="s">
        <v>40</v>
      </c>
      <c r="B1" s="23"/>
      <c r="C1" s="24"/>
    </row>
    <row r="2" spans="1:3" x14ac:dyDescent="0.3">
      <c r="A2" s="14"/>
      <c r="B2" s="15" t="s">
        <v>0</v>
      </c>
      <c r="C2" s="14" t="s">
        <v>34</v>
      </c>
    </row>
    <row r="3" spans="1:3" x14ac:dyDescent="0.3">
      <c r="A3" s="2" t="s">
        <v>1</v>
      </c>
      <c r="B3" s="3"/>
      <c r="C3" s="4"/>
    </row>
    <row r="4" spans="1:3" x14ac:dyDescent="0.3">
      <c r="A4" s="4" t="s">
        <v>37</v>
      </c>
      <c r="B4" s="5" t="s">
        <v>2</v>
      </c>
      <c r="C4" s="6">
        <v>157500</v>
      </c>
    </row>
    <row r="5" spans="1:3" x14ac:dyDescent="0.3">
      <c r="A5" s="2" t="s">
        <v>3</v>
      </c>
      <c r="B5" s="3"/>
      <c r="C5" s="6"/>
    </row>
    <row r="6" spans="1:3" x14ac:dyDescent="0.3">
      <c r="A6" s="25" t="s">
        <v>4</v>
      </c>
      <c r="B6" s="7"/>
      <c r="C6" s="16">
        <f>C7</f>
        <v>10000</v>
      </c>
    </row>
    <row r="7" spans="1:3" x14ac:dyDescent="0.3">
      <c r="A7" s="4" t="s">
        <v>5</v>
      </c>
      <c r="B7" s="5" t="s">
        <v>6</v>
      </c>
      <c r="C7" s="16">
        <v>10000</v>
      </c>
    </row>
    <row r="8" spans="1:3" x14ac:dyDescent="0.3">
      <c r="A8" s="25" t="s">
        <v>7</v>
      </c>
      <c r="B8" s="7"/>
      <c r="C8" s="8">
        <f>SUM(C9:C11)</f>
        <v>74431</v>
      </c>
    </row>
    <row r="9" spans="1:3" x14ac:dyDescent="0.3">
      <c r="A9" s="4" t="s">
        <v>8</v>
      </c>
      <c r="B9" s="5">
        <v>6310</v>
      </c>
      <c r="C9" s="8">
        <v>69000</v>
      </c>
    </row>
    <row r="10" spans="1:3" x14ac:dyDescent="0.3">
      <c r="A10" s="4" t="s">
        <v>9</v>
      </c>
      <c r="B10" s="5">
        <v>6420</v>
      </c>
      <c r="C10" s="8">
        <v>3000</v>
      </c>
    </row>
    <row r="11" spans="1:3" x14ac:dyDescent="0.3">
      <c r="A11" s="4" t="s">
        <v>10</v>
      </c>
      <c r="B11" s="5">
        <v>6311</v>
      </c>
      <c r="C11" s="8">
        <v>2431</v>
      </c>
    </row>
    <row r="12" spans="1:3" x14ac:dyDescent="0.3">
      <c r="A12" s="25" t="s">
        <v>11</v>
      </c>
      <c r="B12" s="7"/>
      <c r="C12" s="8">
        <f>SUM(C13:C15)</f>
        <v>14787</v>
      </c>
    </row>
    <row r="13" spans="1:3" x14ac:dyDescent="0.3">
      <c r="A13" s="4" t="s">
        <v>12</v>
      </c>
      <c r="B13" s="5">
        <v>6547</v>
      </c>
      <c r="C13" s="8">
        <v>3000</v>
      </c>
    </row>
    <row r="14" spans="1:3" x14ac:dyDescent="0.3">
      <c r="A14" s="4" t="s">
        <v>13</v>
      </c>
      <c r="B14" s="5">
        <v>6576</v>
      </c>
      <c r="C14" s="8">
        <v>4587</v>
      </c>
    </row>
    <row r="15" spans="1:3" x14ac:dyDescent="0.3">
      <c r="A15" s="4" t="s">
        <v>14</v>
      </c>
      <c r="B15" s="5">
        <v>6545</v>
      </c>
      <c r="C15" s="8">
        <v>7200</v>
      </c>
    </row>
    <row r="16" spans="1:3" x14ac:dyDescent="0.3">
      <c r="A16" s="25" t="s">
        <v>15</v>
      </c>
      <c r="B16" s="7"/>
      <c r="C16" s="8">
        <f>SUM(C17:C22)</f>
        <v>42580</v>
      </c>
    </row>
    <row r="17" spans="1:3" x14ac:dyDescent="0.3">
      <c r="A17" s="4" t="s">
        <v>16</v>
      </c>
      <c r="B17" s="5">
        <v>6520</v>
      </c>
      <c r="C17" s="6">
        <v>6900</v>
      </c>
    </row>
    <row r="18" spans="1:3" x14ac:dyDescent="0.3">
      <c r="A18" s="4" t="s">
        <v>17</v>
      </c>
      <c r="B18" s="5">
        <v>6920</v>
      </c>
      <c r="C18" s="6">
        <v>25680</v>
      </c>
    </row>
    <row r="19" spans="1:3" x14ac:dyDescent="0.3">
      <c r="A19" s="4" t="s">
        <v>18</v>
      </c>
      <c r="B19" s="5">
        <v>6730</v>
      </c>
      <c r="C19" s="6">
        <v>2000</v>
      </c>
    </row>
    <row r="20" spans="1:3" x14ac:dyDescent="0.3">
      <c r="A20" s="4" t="s">
        <v>19</v>
      </c>
      <c r="B20" s="5" t="s">
        <v>20</v>
      </c>
      <c r="C20" s="6"/>
    </row>
    <row r="21" spans="1:3" x14ac:dyDescent="0.3">
      <c r="A21" s="4" t="s">
        <v>21</v>
      </c>
      <c r="B21" s="5">
        <v>6710</v>
      </c>
      <c r="C21" s="6">
        <v>8000</v>
      </c>
    </row>
    <row r="22" spans="1:3" x14ac:dyDescent="0.3">
      <c r="A22" s="25" t="s">
        <v>22</v>
      </c>
      <c r="B22" s="5"/>
      <c r="C22" s="9"/>
    </row>
    <row r="23" spans="1:3" x14ac:dyDescent="0.3">
      <c r="A23" s="2" t="s">
        <v>23</v>
      </c>
      <c r="B23" s="5"/>
      <c r="C23" s="10">
        <f>C6+C8+C12+C16</f>
        <v>141798</v>
      </c>
    </row>
    <row r="24" spans="1:3" x14ac:dyDescent="0.3">
      <c r="A24" s="2" t="s">
        <v>24</v>
      </c>
      <c r="B24" s="5"/>
      <c r="C24" s="10">
        <f>C4-C23</f>
        <v>15702</v>
      </c>
    </row>
    <row r="25" spans="1:3" x14ac:dyDescent="0.3">
      <c r="A25" s="2" t="s">
        <v>25</v>
      </c>
      <c r="B25" s="3"/>
      <c r="C25" s="11"/>
    </row>
    <row r="26" spans="1:3" x14ac:dyDescent="0.3">
      <c r="A26" s="4" t="s">
        <v>26</v>
      </c>
      <c r="B26" s="5">
        <v>6150</v>
      </c>
      <c r="C26" s="16">
        <v>-75000</v>
      </c>
    </row>
    <row r="27" spans="1:3" x14ac:dyDescent="0.3">
      <c r="A27" s="4" t="s">
        <v>35</v>
      </c>
      <c r="B27" s="5">
        <v>4410</v>
      </c>
      <c r="C27" s="18">
        <v>69200</v>
      </c>
    </row>
    <row r="28" spans="1:3" x14ac:dyDescent="0.3">
      <c r="A28" s="4" t="s">
        <v>36</v>
      </c>
      <c r="B28" s="5" t="s">
        <v>27</v>
      </c>
      <c r="C28" s="18">
        <v>-55620</v>
      </c>
    </row>
    <row r="29" spans="1:3" x14ac:dyDescent="0.3">
      <c r="A29" s="4" t="s">
        <v>28</v>
      </c>
      <c r="B29" s="5">
        <v>4415</v>
      </c>
      <c r="C29" s="12">
        <v>180000</v>
      </c>
    </row>
    <row r="30" spans="1:3" x14ac:dyDescent="0.3">
      <c r="A30" s="4" t="s">
        <v>29</v>
      </c>
      <c r="B30" s="5">
        <v>6325</v>
      </c>
      <c r="C30" s="12">
        <v>-180000</v>
      </c>
    </row>
    <row r="31" spans="1:3" x14ac:dyDescent="0.3">
      <c r="A31" s="4" t="s">
        <v>30</v>
      </c>
      <c r="B31" s="5" t="s">
        <v>31</v>
      </c>
      <c r="C31" s="12"/>
    </row>
    <row r="32" spans="1:3" x14ac:dyDescent="0.3">
      <c r="A32" s="2" t="s">
        <v>32</v>
      </c>
      <c r="B32" s="5"/>
      <c r="C32" s="13">
        <f>SUM(C26:C31)</f>
        <v>-61420</v>
      </c>
    </row>
    <row r="33" spans="1:3" x14ac:dyDescent="0.3">
      <c r="A33" s="2" t="s">
        <v>33</v>
      </c>
      <c r="B33" s="5"/>
      <c r="C33" s="17">
        <f>C24+C32</f>
        <v>-45718</v>
      </c>
    </row>
  </sheetData>
  <mergeCells count="1">
    <mergeCell ref="A1:C1"/>
  </mergeCells>
  <printOptions headings="1"/>
  <pageMargins left="0.7" right="0.7" top="0.75" bottom="0.75" header="0.3" footer="0.3"/>
  <pageSetup scale="93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opLeftCell="A21" workbookViewId="0">
      <selection activeCell="A41" sqref="A41"/>
    </sheetView>
  </sheetViews>
  <sheetFormatPr defaultColWidth="11.19921875" defaultRowHeight="15.6" x14ac:dyDescent="0.3"/>
  <cols>
    <col min="1" max="1" width="34.5" customWidth="1"/>
    <col min="2" max="2" width="7.5" customWidth="1"/>
  </cols>
  <sheetData>
    <row r="1" spans="1:3" ht="16.2" thickBot="1" x14ac:dyDescent="0.35">
      <c r="A1" s="22" t="s">
        <v>38</v>
      </c>
      <c r="B1" s="23"/>
      <c r="C1" s="24"/>
    </row>
    <row r="2" spans="1:3" x14ac:dyDescent="0.3">
      <c r="A2" s="14"/>
      <c r="B2" s="15" t="s">
        <v>0</v>
      </c>
      <c r="C2" s="14" t="s">
        <v>34</v>
      </c>
    </row>
    <row r="3" spans="1:3" x14ac:dyDescent="0.3">
      <c r="A3" s="2" t="s">
        <v>1</v>
      </c>
      <c r="B3" s="3"/>
      <c r="C3" s="4"/>
    </row>
    <row r="4" spans="1:3" x14ac:dyDescent="0.3">
      <c r="A4" s="26" t="s">
        <v>37</v>
      </c>
      <c r="B4" s="5" t="s">
        <v>2</v>
      </c>
      <c r="C4" s="6">
        <v>157500</v>
      </c>
    </row>
    <row r="5" spans="1:3" x14ac:dyDescent="0.3">
      <c r="A5" s="2" t="s">
        <v>3</v>
      </c>
      <c r="B5" s="3"/>
      <c r="C5" s="6"/>
    </row>
    <row r="6" spans="1:3" x14ac:dyDescent="0.3">
      <c r="A6" s="25" t="s">
        <v>4</v>
      </c>
      <c r="B6" s="21"/>
      <c r="C6" s="16">
        <v>0</v>
      </c>
    </row>
    <row r="7" spans="1:3" x14ac:dyDescent="0.3">
      <c r="A7" s="20"/>
      <c r="B7" s="21"/>
      <c r="C7" s="16"/>
    </row>
    <row r="8" spans="1:3" x14ac:dyDescent="0.3">
      <c r="A8" s="25" t="s">
        <v>7</v>
      </c>
      <c r="B8" s="7"/>
      <c r="C8" s="8">
        <f>SUM(C9:C11)</f>
        <v>74431</v>
      </c>
    </row>
    <row r="9" spans="1:3" x14ac:dyDescent="0.3">
      <c r="A9" s="4" t="s">
        <v>8</v>
      </c>
      <c r="B9" s="5">
        <v>6310</v>
      </c>
      <c r="C9" s="8">
        <v>69000</v>
      </c>
    </row>
    <row r="10" spans="1:3" x14ac:dyDescent="0.3">
      <c r="A10" s="4" t="s">
        <v>9</v>
      </c>
      <c r="B10" s="5">
        <v>6420</v>
      </c>
      <c r="C10" s="8">
        <v>3000</v>
      </c>
    </row>
    <row r="11" spans="1:3" x14ac:dyDescent="0.3">
      <c r="A11" s="4" t="s">
        <v>10</v>
      </c>
      <c r="B11" s="5">
        <v>6311</v>
      </c>
      <c r="C11" s="8">
        <v>2431</v>
      </c>
    </row>
    <row r="12" spans="1:3" x14ac:dyDescent="0.3">
      <c r="A12" s="25" t="s">
        <v>11</v>
      </c>
      <c r="B12" s="7"/>
      <c r="C12" s="8">
        <f>SUM(C13:C15)</f>
        <v>14787</v>
      </c>
    </row>
    <row r="13" spans="1:3" x14ac:dyDescent="0.3">
      <c r="A13" s="4" t="s">
        <v>12</v>
      </c>
      <c r="B13" s="5">
        <v>6547</v>
      </c>
      <c r="C13" s="8">
        <v>3000</v>
      </c>
    </row>
    <row r="14" spans="1:3" x14ac:dyDescent="0.3">
      <c r="A14" s="4" t="s">
        <v>13</v>
      </c>
      <c r="B14" s="5">
        <v>6576</v>
      </c>
      <c r="C14" s="8">
        <v>4587</v>
      </c>
    </row>
    <row r="15" spans="1:3" x14ac:dyDescent="0.3">
      <c r="A15" s="4" t="s">
        <v>14</v>
      </c>
      <c r="B15" s="5">
        <v>6545</v>
      </c>
      <c r="C15" s="8">
        <v>7200</v>
      </c>
    </row>
    <row r="16" spans="1:3" x14ac:dyDescent="0.3">
      <c r="A16" s="25" t="s">
        <v>15</v>
      </c>
      <c r="B16" s="7"/>
      <c r="C16" s="8">
        <f>SUM(C17:C22)</f>
        <v>42580</v>
      </c>
    </row>
    <row r="17" spans="1:3" x14ac:dyDescent="0.3">
      <c r="A17" s="4" t="s">
        <v>16</v>
      </c>
      <c r="B17" s="5">
        <v>6520</v>
      </c>
      <c r="C17" s="6">
        <v>6900</v>
      </c>
    </row>
    <row r="18" spans="1:3" x14ac:dyDescent="0.3">
      <c r="A18" s="4" t="s">
        <v>17</v>
      </c>
      <c r="B18" s="5">
        <v>6920</v>
      </c>
      <c r="C18" s="6">
        <v>25680</v>
      </c>
    </row>
    <row r="19" spans="1:3" x14ac:dyDescent="0.3">
      <c r="A19" s="4" t="s">
        <v>18</v>
      </c>
      <c r="B19" s="5">
        <v>6730</v>
      </c>
      <c r="C19" s="6">
        <v>2000</v>
      </c>
    </row>
    <row r="20" spans="1:3" x14ac:dyDescent="0.3">
      <c r="A20" s="4" t="s">
        <v>19</v>
      </c>
      <c r="B20" s="5" t="s">
        <v>20</v>
      </c>
      <c r="C20" s="6"/>
    </row>
    <row r="21" spans="1:3" x14ac:dyDescent="0.3">
      <c r="A21" s="4" t="s">
        <v>21</v>
      </c>
      <c r="B21" s="5">
        <v>6710</v>
      </c>
      <c r="C21" s="6">
        <v>8000</v>
      </c>
    </row>
    <row r="22" spans="1:3" x14ac:dyDescent="0.3">
      <c r="A22" s="25" t="s">
        <v>22</v>
      </c>
      <c r="B22" s="5"/>
      <c r="C22" s="9"/>
    </row>
    <row r="23" spans="1:3" x14ac:dyDescent="0.3">
      <c r="A23" s="2" t="s">
        <v>23</v>
      </c>
      <c r="B23" s="5"/>
      <c r="C23" s="10">
        <f>C8+C12+C16</f>
        <v>131798</v>
      </c>
    </row>
    <row r="24" spans="1:3" x14ac:dyDescent="0.3">
      <c r="A24" s="2" t="s">
        <v>24</v>
      </c>
      <c r="B24" s="5"/>
      <c r="C24" s="10">
        <f>C4-C23</f>
        <v>25702</v>
      </c>
    </row>
    <row r="25" spans="1:3" x14ac:dyDescent="0.3">
      <c r="A25" s="2" t="s">
        <v>25</v>
      </c>
      <c r="B25" s="3"/>
      <c r="C25" s="11"/>
    </row>
    <row r="26" spans="1:3" x14ac:dyDescent="0.3">
      <c r="A26" s="4" t="s">
        <v>26</v>
      </c>
      <c r="B26" s="5">
        <v>6150</v>
      </c>
      <c r="C26" s="16">
        <v>-56250</v>
      </c>
    </row>
    <row r="27" spans="1:3" x14ac:dyDescent="0.3">
      <c r="A27" s="4" t="s">
        <v>35</v>
      </c>
      <c r="B27" s="5">
        <v>4410</v>
      </c>
      <c r="C27" s="18">
        <v>69200</v>
      </c>
    </row>
    <row r="28" spans="1:3" x14ac:dyDescent="0.3">
      <c r="A28" s="4" t="s">
        <v>36</v>
      </c>
      <c r="B28" s="5" t="s">
        <v>27</v>
      </c>
      <c r="C28" s="18">
        <v>-55620</v>
      </c>
    </row>
    <row r="29" spans="1:3" x14ac:dyDescent="0.3">
      <c r="A29" s="4" t="s">
        <v>28</v>
      </c>
      <c r="B29" s="5">
        <v>4415</v>
      </c>
      <c r="C29" s="12">
        <v>180000</v>
      </c>
    </row>
    <row r="30" spans="1:3" x14ac:dyDescent="0.3">
      <c r="A30" s="4" t="s">
        <v>29</v>
      </c>
      <c r="B30" s="5">
        <v>6325</v>
      </c>
      <c r="C30" s="12">
        <v>-180000</v>
      </c>
    </row>
    <row r="31" spans="1:3" x14ac:dyDescent="0.3">
      <c r="A31" s="4" t="s">
        <v>30</v>
      </c>
      <c r="B31" s="5" t="s">
        <v>31</v>
      </c>
      <c r="C31" s="12"/>
    </row>
    <row r="32" spans="1:3" x14ac:dyDescent="0.3">
      <c r="A32" s="2" t="s">
        <v>32</v>
      </c>
      <c r="B32" s="5"/>
      <c r="C32" s="13">
        <f>SUM(C26:C31)</f>
        <v>-42670</v>
      </c>
    </row>
    <row r="33" spans="1:3" x14ac:dyDescent="0.3">
      <c r="A33" s="2" t="s">
        <v>33</v>
      </c>
      <c r="B33" s="5"/>
      <c r="C33" s="17">
        <f>C24+C32</f>
        <v>-16968</v>
      </c>
    </row>
    <row r="35" spans="1:3" x14ac:dyDescent="0.3">
      <c r="A35" s="19" t="s">
        <v>39</v>
      </c>
    </row>
    <row r="36" spans="1:3" x14ac:dyDescent="0.3">
      <c r="A36" s="19" t="s">
        <v>41</v>
      </c>
    </row>
  </sheetData>
  <mergeCells count="1">
    <mergeCell ref="A1:C1"/>
  </mergeCells>
  <printOptions headings="1"/>
  <pageMargins left="0.7" right="0.7" top="0.75" bottom="0.75" header="0.3" footer="0.3"/>
  <pageSetup scale="9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side-by-side</vt:lpstr>
      <vt:lpstr>2019 worst case</vt:lpstr>
      <vt:lpstr>2019 proposed</vt:lpstr>
      <vt:lpstr>'2019 proposed'!Print_Area</vt:lpstr>
      <vt:lpstr>'2019 worst case'!Print_Area</vt:lpstr>
      <vt:lpstr>'side-by-side'!Print_Area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Ryan</dc:creator>
  <cp:lastModifiedBy>Windows User</cp:lastModifiedBy>
  <cp:lastPrinted>2018-10-16T15:44:51Z</cp:lastPrinted>
  <dcterms:created xsi:type="dcterms:W3CDTF">2018-06-09T19:40:13Z</dcterms:created>
  <dcterms:modified xsi:type="dcterms:W3CDTF">2018-10-16T17:55:56Z</dcterms:modified>
</cp:coreProperties>
</file>